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3/"/>
    </mc:Choice>
  </mc:AlternateContent>
  <xr:revisionPtr revIDLastSave="2" documentId="8_{20FFDAF6-FBC7-429D-BF53-75B0E2074A94}" xr6:coauthVersionLast="47" xr6:coauthVersionMax="47" xr10:uidLastSave="{99B02034-8D2F-4B68-A724-283BB0CE68AE}"/>
  <bookViews>
    <workbookView xWindow="-56265" yWindow="630" windowWidth="25995" windowHeight="14370" activeTab="1" xr2:uid="{BA52AB1E-5285-4758-8A0A-49820AE98454}"/>
  </bookViews>
  <sheets>
    <sheet name="Kennarar 1.12.2022" sheetId="1" r:id="rId1"/>
    <sheet name="Fjöldi &amp; starfsígildi 1.12.202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E40" i="2"/>
  <c r="D40" i="2"/>
  <c r="C40" i="2"/>
  <c r="B40" i="2"/>
  <c r="F39" i="2"/>
  <c r="F38" i="2"/>
  <c r="F40" i="2" s="1"/>
  <c r="E33" i="2"/>
  <c r="D33" i="2"/>
  <c r="C33" i="2"/>
  <c r="B33" i="2"/>
  <c r="F32" i="2"/>
  <c r="F31" i="2"/>
  <c r="F33" i="2" s="1"/>
  <c r="J25" i="2"/>
  <c r="I25" i="2"/>
  <c r="H25" i="2"/>
  <c r="G25" i="2"/>
  <c r="F25" i="2"/>
  <c r="E25" i="2"/>
  <c r="D25" i="2"/>
  <c r="C25" i="2"/>
  <c r="B25" i="2"/>
  <c r="K24" i="2"/>
  <c r="K23" i="2"/>
  <c r="K25" i="2" s="1"/>
  <c r="I6" i="2"/>
  <c r="H6" i="2"/>
  <c r="C17" i="2" s="1"/>
  <c r="G6" i="2"/>
  <c r="C16" i="2" s="1"/>
  <c r="F6" i="2"/>
  <c r="B12" i="2" s="1"/>
  <c r="E5" i="2"/>
  <c r="D5" i="2"/>
  <c r="C5" i="2"/>
  <c r="B5" i="2"/>
  <c r="K5" i="2" s="1"/>
  <c r="E4" i="2"/>
  <c r="D4" i="2"/>
  <c r="C4" i="2"/>
  <c r="B4" i="2"/>
  <c r="K4" i="2" s="1"/>
  <c r="T40" i="1"/>
  <c r="Q40" i="1"/>
  <c r="T39" i="1"/>
  <c r="Q39" i="1"/>
  <c r="T38" i="1"/>
  <c r="Q38" i="1"/>
  <c r="T37" i="1"/>
  <c r="Q37" i="1"/>
  <c r="T36" i="1"/>
  <c r="Q36" i="1"/>
  <c r="T35" i="1"/>
  <c r="Q35" i="1"/>
  <c r="S34" i="1"/>
  <c r="R34" i="1"/>
  <c r="T34" i="1" s="1"/>
  <c r="P34" i="1"/>
  <c r="O34" i="1"/>
  <c r="Q34" i="1" s="1"/>
  <c r="T32" i="1"/>
  <c r="Q32" i="1"/>
  <c r="T31" i="1"/>
  <c r="Q31" i="1"/>
  <c r="T30" i="1"/>
  <c r="Q30" i="1"/>
  <c r="T29" i="1"/>
  <c r="Q29" i="1"/>
  <c r="S28" i="1"/>
  <c r="R28" i="1"/>
  <c r="T28" i="1" s="1"/>
  <c r="P28" i="1"/>
  <c r="O28" i="1"/>
  <c r="Q28" i="1" s="1"/>
  <c r="T26" i="1"/>
  <c r="Q26" i="1"/>
  <c r="T25" i="1"/>
  <c r="Q25" i="1"/>
  <c r="T24" i="1"/>
  <c r="Q24" i="1"/>
  <c r="T23" i="1"/>
  <c r="Q23" i="1"/>
  <c r="S22" i="1"/>
  <c r="T22" i="1" s="1"/>
  <c r="R22" i="1"/>
  <c r="P22" i="1"/>
  <c r="O22" i="1"/>
  <c r="Q22" i="1" s="1"/>
  <c r="T20" i="1"/>
  <c r="Q20" i="1"/>
  <c r="T19" i="1"/>
  <c r="Q19" i="1"/>
  <c r="T18" i="1"/>
  <c r="Q18" i="1"/>
  <c r="T17" i="1"/>
  <c r="Q17" i="1"/>
  <c r="T16" i="1"/>
  <c r="Q16" i="1"/>
  <c r="T15" i="1"/>
  <c r="Q15" i="1"/>
  <c r="S14" i="1"/>
  <c r="R14" i="1"/>
  <c r="T14" i="1" s="1"/>
  <c r="P14" i="1"/>
  <c r="P43" i="1" s="1"/>
  <c r="O14" i="1"/>
  <c r="T12" i="1"/>
  <c r="Q12" i="1"/>
  <c r="T11" i="1"/>
  <c r="Q11" i="1"/>
  <c r="T10" i="1"/>
  <c r="Q10" i="1"/>
  <c r="T9" i="1"/>
  <c r="Q9" i="1"/>
  <c r="T8" i="1"/>
  <c r="Q8" i="1"/>
  <c r="T7" i="1"/>
  <c r="Q7" i="1"/>
  <c r="S6" i="1"/>
  <c r="S43" i="1" s="1"/>
  <c r="R6" i="1"/>
  <c r="R43" i="1" s="1"/>
  <c r="P6" i="1"/>
  <c r="O6" i="1"/>
  <c r="O43" i="1" s="1"/>
  <c r="L40" i="1"/>
  <c r="M40" i="1" s="1"/>
  <c r="K40" i="1"/>
  <c r="J40" i="1"/>
  <c r="G40" i="1"/>
  <c r="D40" i="1"/>
  <c r="L39" i="1"/>
  <c r="M39" i="1" s="1"/>
  <c r="K39" i="1"/>
  <c r="J39" i="1"/>
  <c r="G39" i="1"/>
  <c r="D39" i="1"/>
  <c r="L38" i="1"/>
  <c r="M38" i="1" s="1"/>
  <c r="K38" i="1"/>
  <c r="J38" i="1"/>
  <c r="G38" i="1"/>
  <c r="D38" i="1"/>
  <c r="L37" i="1"/>
  <c r="M37" i="1" s="1"/>
  <c r="K37" i="1"/>
  <c r="J37" i="1"/>
  <c r="G37" i="1"/>
  <c r="D37" i="1"/>
  <c r="M36" i="1"/>
  <c r="L36" i="1"/>
  <c r="K36" i="1"/>
  <c r="J36" i="1"/>
  <c r="G36" i="1"/>
  <c r="D36" i="1"/>
  <c r="L35" i="1"/>
  <c r="M35" i="1" s="1"/>
  <c r="K35" i="1"/>
  <c r="J35" i="1"/>
  <c r="J34" i="1" s="1"/>
  <c r="G35" i="1"/>
  <c r="G34" i="1" s="1"/>
  <c r="G43" i="1" s="1"/>
  <c r="D35" i="1"/>
  <c r="D34" i="1" s="1"/>
  <c r="I34" i="1"/>
  <c r="I43" i="1" s="1"/>
  <c r="H34" i="1"/>
  <c r="H43" i="1" s="1"/>
  <c r="F34" i="1"/>
  <c r="F43" i="1" s="1"/>
  <c r="E34" i="1"/>
  <c r="E43" i="1" s="1"/>
  <c r="C34" i="1"/>
  <c r="L34" i="1" s="1"/>
  <c r="B34" i="1"/>
  <c r="K34" i="1" s="1"/>
  <c r="L32" i="1"/>
  <c r="M32" i="1" s="1"/>
  <c r="K32" i="1"/>
  <c r="J32" i="1"/>
  <c r="G32" i="1"/>
  <c r="D32" i="1"/>
  <c r="L31" i="1"/>
  <c r="M31" i="1" s="1"/>
  <c r="K31" i="1"/>
  <c r="J31" i="1"/>
  <c r="G31" i="1"/>
  <c r="D31" i="1"/>
  <c r="L30" i="1"/>
  <c r="M30" i="1" s="1"/>
  <c r="K30" i="1"/>
  <c r="J30" i="1"/>
  <c r="J28" i="1" s="1"/>
  <c r="G30" i="1"/>
  <c r="G28" i="1" s="1"/>
  <c r="D30" i="1"/>
  <c r="L29" i="1"/>
  <c r="M29" i="1" s="1"/>
  <c r="K29" i="1"/>
  <c r="J29" i="1"/>
  <c r="G29" i="1"/>
  <c r="D29" i="1"/>
  <c r="I28" i="1"/>
  <c r="H28" i="1"/>
  <c r="F28" i="1"/>
  <c r="E28" i="1"/>
  <c r="D28" i="1"/>
  <c r="M28" i="1" s="1"/>
  <c r="C28" i="1"/>
  <c r="L28" i="1" s="1"/>
  <c r="B28" i="1"/>
  <c r="K28" i="1" s="1"/>
  <c r="L26" i="1"/>
  <c r="M26" i="1" s="1"/>
  <c r="K26" i="1"/>
  <c r="J26" i="1"/>
  <c r="G26" i="1"/>
  <c r="D26" i="1"/>
  <c r="L25" i="1"/>
  <c r="M25" i="1" s="1"/>
  <c r="K25" i="1"/>
  <c r="J25" i="1"/>
  <c r="G25" i="1"/>
  <c r="D25" i="1"/>
  <c r="L24" i="1"/>
  <c r="M24" i="1" s="1"/>
  <c r="K24" i="1"/>
  <c r="J24" i="1"/>
  <c r="J22" i="1" s="1"/>
  <c r="G24" i="1"/>
  <c r="D24" i="1"/>
  <c r="L23" i="1"/>
  <c r="M23" i="1" s="1"/>
  <c r="K23" i="1"/>
  <c r="J23" i="1"/>
  <c r="G23" i="1"/>
  <c r="D23" i="1"/>
  <c r="D22" i="1" s="1"/>
  <c r="I22" i="1"/>
  <c r="H22" i="1"/>
  <c r="G22" i="1"/>
  <c r="F22" i="1"/>
  <c r="L22" i="1" s="1"/>
  <c r="E22" i="1"/>
  <c r="C22" i="1"/>
  <c r="B22" i="1"/>
  <c r="K22" i="1" s="1"/>
  <c r="M20" i="1"/>
  <c r="L20" i="1"/>
  <c r="K20" i="1"/>
  <c r="J20" i="1"/>
  <c r="G20" i="1"/>
  <c r="D20" i="1"/>
  <c r="L19" i="1"/>
  <c r="M19" i="1" s="1"/>
  <c r="K19" i="1"/>
  <c r="J19" i="1"/>
  <c r="G19" i="1"/>
  <c r="D19" i="1"/>
  <c r="L18" i="1"/>
  <c r="M18" i="1" s="1"/>
  <c r="K18" i="1"/>
  <c r="J18" i="1"/>
  <c r="G18" i="1"/>
  <c r="D18" i="1"/>
  <c r="L17" i="1"/>
  <c r="M17" i="1" s="1"/>
  <c r="K17" i="1"/>
  <c r="J17" i="1"/>
  <c r="G17" i="1"/>
  <c r="D17" i="1"/>
  <c r="L16" i="1"/>
  <c r="M16" i="1" s="1"/>
  <c r="K16" i="1"/>
  <c r="J16" i="1"/>
  <c r="J14" i="1" s="1"/>
  <c r="G16" i="1"/>
  <c r="D16" i="1"/>
  <c r="L15" i="1"/>
  <c r="M15" i="1" s="1"/>
  <c r="K15" i="1"/>
  <c r="J15" i="1"/>
  <c r="G15" i="1"/>
  <c r="D15" i="1"/>
  <c r="D14" i="1" s="1"/>
  <c r="M14" i="1" s="1"/>
  <c r="I14" i="1"/>
  <c r="H14" i="1"/>
  <c r="G14" i="1"/>
  <c r="F14" i="1"/>
  <c r="L14" i="1" s="1"/>
  <c r="E14" i="1"/>
  <c r="C14" i="1"/>
  <c r="B14" i="1"/>
  <c r="K14" i="1" s="1"/>
  <c r="M12" i="1"/>
  <c r="L12" i="1"/>
  <c r="K12" i="1"/>
  <c r="J12" i="1"/>
  <c r="G12" i="1"/>
  <c r="D12" i="1"/>
  <c r="L11" i="1"/>
  <c r="M11" i="1" s="1"/>
  <c r="K11" i="1"/>
  <c r="J11" i="1"/>
  <c r="G11" i="1"/>
  <c r="G6" i="1" s="1"/>
  <c r="D11" i="1"/>
  <c r="L10" i="1"/>
  <c r="M10" i="1" s="1"/>
  <c r="K10" i="1"/>
  <c r="J10" i="1"/>
  <c r="G10" i="1"/>
  <c r="D10" i="1"/>
  <c r="L9" i="1"/>
  <c r="M9" i="1" s="1"/>
  <c r="K9" i="1"/>
  <c r="J9" i="1"/>
  <c r="G9" i="1"/>
  <c r="D9" i="1"/>
  <c r="L8" i="1"/>
  <c r="M8" i="1" s="1"/>
  <c r="K8" i="1"/>
  <c r="J8" i="1"/>
  <c r="J6" i="1" s="1"/>
  <c r="G8" i="1"/>
  <c r="D8" i="1"/>
  <c r="L7" i="1"/>
  <c r="M7" i="1" s="1"/>
  <c r="K7" i="1"/>
  <c r="J7" i="1"/>
  <c r="G7" i="1"/>
  <c r="D7" i="1"/>
  <c r="D6" i="1" s="1"/>
  <c r="M6" i="1" s="1"/>
  <c r="I6" i="1"/>
  <c r="H6" i="1"/>
  <c r="F6" i="1"/>
  <c r="L6" i="1" s="1"/>
  <c r="E6" i="1"/>
  <c r="C6" i="1"/>
  <c r="B6" i="1"/>
  <c r="K6" i="1" s="1"/>
  <c r="D6" i="2" l="1"/>
  <c r="E6" i="2"/>
  <c r="B13" i="2" s="1"/>
  <c r="C18" i="2"/>
  <c r="C6" i="2"/>
  <c r="K6" i="2"/>
  <c r="B6" i="2"/>
  <c r="B11" i="2" s="1"/>
  <c r="Q6" i="1"/>
  <c r="Q14" i="1"/>
  <c r="T6" i="1"/>
  <c r="T43" i="1" s="1"/>
  <c r="J43" i="1"/>
  <c r="K43" i="1"/>
  <c r="M22" i="1"/>
  <c r="M43" i="1" s="1"/>
  <c r="M34" i="1"/>
  <c r="D43" i="1"/>
  <c r="L43" i="1"/>
  <c r="B43" i="1"/>
  <c r="C43" i="1"/>
  <c r="B19" i="2" l="1"/>
  <c r="Q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Dagmar Steinsson</author>
  </authors>
  <commentList>
    <comment ref="A16" authorId="0" shapeId="0" xr:uid="{D0D783BE-B3C5-461E-8504-96EF955F37CC}">
      <text>
        <r>
          <rPr>
            <sz val="9"/>
            <color indexed="81"/>
            <rFont val="Tahoma"/>
            <family val="2"/>
          </rPr>
          <t xml:space="preserve">- Geisla- og lífeindafræði
- Geislafræði
- Lífeðlisfræðistofnun
- Lífefnafræði
- Lífeindafræði
- Líffærafræði
- Lýðheilsuvísindi
- Læknadeild
- Sjúkraþjálfun
- Talmeinafræði
</t>
        </r>
      </text>
    </comment>
  </commentList>
</comments>
</file>

<file path=xl/sharedStrings.xml><?xml version="1.0" encoding="utf-8"?>
<sst xmlns="http://schemas.openxmlformats.org/spreadsheetml/2006/main" count="123" uniqueCount="72">
  <si>
    <t>Starfsmenn Háskóla Íslands 2022 - Kennarar</t>
  </si>
  <si>
    <t>Lektorar</t>
  </si>
  <si>
    <t>Dósentar</t>
  </si>
  <si>
    <t>Prófessorar</t>
  </si>
  <si>
    <t>Samtals</t>
  </si>
  <si>
    <t xml:space="preserve"> </t>
  </si>
  <si>
    <t>Karlar</t>
  </si>
  <si>
    <t>Konur</t>
  </si>
  <si>
    <t>Félagsráðgjafadeild</t>
  </si>
  <si>
    <t>Hagfræðideild</t>
  </si>
  <si>
    <t>Lagadeild</t>
  </si>
  <si>
    <t>Viðskiptafræðideild</t>
  </si>
  <si>
    <t>Stjórnmálafræðideild</t>
  </si>
  <si>
    <t>Félagsfræði-, mannfræði- og þjóðfræðideild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</si>
  <si>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</si>
  <si>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</si>
  <si>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</si>
  <si>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</si>
  <si>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</si>
  <si>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</si>
  <si>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Guðfræði- og trúarbragðadeild</t>
  </si>
  <si>
    <t>Íslensku- og menningardeild</t>
  </si>
  <si>
    <t>Mála- og menningardeild</t>
  </si>
  <si>
    <t>Sagnfræði og heimspekideild</t>
  </si>
  <si>
    <t>Deild faggreinakennslu</t>
  </si>
  <si>
    <t>Deild heilsueflingar, íþrótta og tómstunda</t>
  </si>
  <si>
    <t>Deild kennslu- og menntunarfræði</t>
  </si>
  <si>
    <t>Deild menntunar og margbreytileika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</si>
  <si>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</si>
  <si>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</si>
  <si>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</si>
  <si>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</si>
  <si>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</si>
  <si>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</si>
  <si>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</si>
  <si>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Aðjúnktar I</t>
  </si>
  <si>
    <t>Aðjúnktar II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</si>
  <si>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</si>
  <si>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</si>
  <si>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</si>
  <si>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</si>
  <si>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</si>
  <si>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Háskóli Íslands (með Raunvísindastofnun)</t>
  </si>
  <si>
    <t>Fjöldi einstaklinga 2022</t>
  </si>
  <si>
    <t>2. Fræðasvið</t>
  </si>
  <si>
    <t>1. Miðlægt</t>
  </si>
  <si>
    <t xml:space="preserve">Dósentar </t>
  </si>
  <si>
    <t>Aðjúnktar I og 2</t>
  </si>
  <si>
    <t>Sérfræðingar, fræðimenn og vísindamenn</t>
  </si>
  <si>
    <t>Rannsóknarfólk</t>
  </si>
  <si>
    <t xml:space="preserve">Tæknifólk </t>
  </si>
  <si>
    <t xml:space="preserve">Skrifstofufólk  </t>
  </si>
  <si>
    <t>Skrifstofufólk</t>
  </si>
  <si>
    <t>Alls í HÍ 1.12.2022</t>
  </si>
  <si>
    <t xml:space="preserve">Konur </t>
  </si>
  <si>
    <t xml:space="preserve">Karlar </t>
  </si>
  <si>
    <t>Alls</t>
  </si>
  <si>
    <t>Samantekt</t>
  </si>
  <si>
    <t>Akademískir kennarar</t>
  </si>
  <si>
    <t>Sérfræðingar</t>
  </si>
  <si>
    <t>Aðjúnktar 1 og 2</t>
  </si>
  <si>
    <t>Annað starfsfólk:</t>
  </si>
  <si>
    <t xml:space="preserve">Skrifstofufólk </t>
  </si>
  <si>
    <t>Heildar fjöldi</t>
  </si>
  <si>
    <t>Starfsígildi 2022</t>
  </si>
  <si>
    <t>Raunvísindastofnun - fjöldi starfsmanna</t>
  </si>
  <si>
    <t>Tæknifólk</t>
  </si>
  <si>
    <t>Alls í RH 1.12.2022</t>
  </si>
  <si>
    <t>Raunvísindastofnun - starfsígildi</t>
  </si>
  <si>
    <t>Rannsóknafólk</t>
  </si>
  <si>
    <t>*Utan sviða og miðlægrar stjórnsýslu - 27 konur og 8 karlar</t>
  </si>
  <si>
    <t>Skrifstofufólk*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</si>
</sst>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_-;\-* #,##0.0_-;_-* &quot;-&quot;_-;_-@_-"/>
    <numFmt numFmtId="165" formatCode="_-* #,##0.0\ _k_r_-;\-* #,##0.0\ _k_r_-;_-* &quot;-&quot;?\ _k_r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i/>
      <sz val="8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1" fontId="8" fillId="3" borderId="8" xfId="0" applyNumberFormat="1" applyFont="1" applyFill="1" applyBorder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center" vertical="top" wrapText="1"/>
    </xf>
    <xf numFmtId="0" fontId="3" fillId="0" borderId="9" xfId="0" applyFont="1" applyBorder="1"/>
    <xf numFmtId="0" fontId="3" fillId="0" borderId="10" xfId="0" applyFont="1" applyBorder="1"/>
    <xf numFmtId="0" fontId="10" fillId="4" borderId="11" xfId="0" applyFont="1" applyFill="1" applyBorder="1"/>
    <xf numFmtId="0" fontId="10" fillId="4" borderId="12" xfId="0" applyFont="1" applyFill="1" applyBorder="1"/>
    <xf numFmtId="0" fontId="10" fillId="4" borderId="13" xfId="0" applyFont="1" applyFill="1" applyBorder="1"/>
    <xf numFmtId="0" fontId="10" fillId="4" borderId="14" xfId="0" applyFont="1" applyFill="1" applyBorder="1"/>
    <xf numFmtId="0" fontId="3" fillId="0" borderId="15" xfId="0" applyFont="1" applyBorder="1"/>
    <xf numFmtId="0" fontId="3" fillId="4" borderId="15" xfId="0" applyFont="1" applyFill="1" applyBorder="1"/>
    <xf numFmtId="0" fontId="12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1" fontId="8" fillId="3" borderId="2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/>
    <xf numFmtId="0" fontId="10" fillId="0" borderId="15" xfId="0" applyFont="1" applyBorder="1"/>
    <xf numFmtId="0" fontId="3" fillId="0" borderId="0" xfId="0" applyFont="1" applyBorder="1"/>
    <xf numFmtId="0" fontId="3" fillId="0" borderId="21" xfId="0" applyFont="1" applyBorder="1"/>
    <xf numFmtId="0" fontId="5" fillId="3" borderId="23" xfId="0" applyFont="1" applyFill="1" applyBorder="1" applyAlignment="1">
      <alignment wrapText="1"/>
    </xf>
    <xf numFmtId="0" fontId="7" fillId="3" borderId="24" xfId="0" applyFont="1" applyFill="1" applyBorder="1" applyAlignment="1">
      <alignment horizontal="center" vertical="top"/>
    </xf>
    <xf numFmtId="0" fontId="4" fillId="0" borderId="25" xfId="0" applyFont="1" applyBorder="1"/>
    <xf numFmtId="0" fontId="10" fillId="4" borderId="25" xfId="0" applyFont="1" applyFill="1" applyBorder="1"/>
    <xf numFmtId="0" fontId="4" fillId="0" borderId="25" xfId="0" applyFont="1" applyBorder="1" applyAlignment="1">
      <alignment wrapText="1"/>
    </xf>
    <xf numFmtId="0" fontId="13" fillId="0" borderId="26" xfId="0" applyFont="1" applyBorder="1"/>
    <xf numFmtId="0" fontId="13" fillId="4" borderId="22" xfId="0" applyFont="1" applyFill="1" applyBorder="1"/>
    <xf numFmtId="0" fontId="13" fillId="4" borderId="16" xfId="0" applyFont="1" applyFill="1" applyBorder="1"/>
    <xf numFmtId="0" fontId="13" fillId="4" borderId="17" xfId="0" applyFont="1" applyFill="1" applyBorder="1"/>
    <xf numFmtId="0" fontId="13" fillId="4" borderId="18" xfId="0" applyFont="1" applyFill="1" applyBorder="1"/>
    <xf numFmtId="0" fontId="13" fillId="0" borderId="0" xfId="0" applyFont="1"/>
    <xf numFmtId="0" fontId="14" fillId="5" borderId="0" xfId="0" applyFont="1" applyFill="1"/>
    <xf numFmtId="0" fontId="15" fillId="0" borderId="0" xfId="0" applyFont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9" fillId="0" borderId="15" xfId="0" applyFont="1" applyBorder="1"/>
    <xf numFmtId="0" fontId="9" fillId="0" borderId="15" xfId="0" applyFont="1" applyBorder="1" applyAlignment="1">
      <alignment wrapText="1"/>
    </xf>
    <xf numFmtId="0" fontId="9" fillId="0" borderId="30" xfId="0" applyFont="1" applyBorder="1"/>
    <xf numFmtId="0" fontId="9" fillId="0" borderId="31" xfId="0" applyFont="1" applyBorder="1"/>
    <xf numFmtId="0" fontId="9" fillId="0" borderId="21" xfId="0" applyFont="1" applyBorder="1"/>
    <xf numFmtId="0" fontId="3" fillId="6" borderId="30" xfId="0" applyFont="1" applyFill="1" applyBorder="1"/>
    <xf numFmtId="41" fontId="3" fillId="6" borderId="15" xfId="1" applyFont="1" applyFill="1" applyBorder="1"/>
    <xf numFmtId="41" fontId="3" fillId="6" borderId="21" xfId="1" applyFont="1" applyFill="1" applyBorder="1"/>
    <xf numFmtId="41" fontId="3" fillId="6" borderId="32" xfId="1" applyFont="1" applyFill="1" applyBorder="1"/>
    <xf numFmtId="41" fontId="3" fillId="6" borderId="30" xfId="1" applyFont="1" applyFill="1" applyBorder="1"/>
    <xf numFmtId="41" fontId="3" fillId="6" borderId="31" xfId="1" applyFont="1" applyFill="1" applyBorder="1"/>
    <xf numFmtId="0" fontId="3" fillId="7" borderId="30" xfId="0" applyFont="1" applyFill="1" applyBorder="1"/>
    <xf numFmtId="41" fontId="3" fillId="7" borderId="15" xfId="1" applyFont="1" applyFill="1" applyBorder="1"/>
    <xf numFmtId="41" fontId="3" fillId="7" borderId="21" xfId="1" applyFont="1" applyFill="1" applyBorder="1"/>
    <xf numFmtId="41" fontId="3" fillId="7" borderId="30" xfId="1" applyFont="1" applyFill="1" applyBorder="1"/>
    <xf numFmtId="41" fontId="3" fillId="7" borderId="32" xfId="1" applyFont="1" applyFill="1" applyBorder="1"/>
    <xf numFmtId="41" fontId="3" fillId="7" borderId="31" xfId="1" applyFont="1" applyFill="1" applyBorder="1"/>
    <xf numFmtId="0" fontId="10" fillId="0" borderId="30" xfId="0" applyFont="1" applyBorder="1"/>
    <xf numFmtId="41" fontId="10" fillId="0" borderId="15" xfId="1" applyFont="1" applyFill="1" applyBorder="1"/>
    <xf numFmtId="41" fontId="3" fillId="0" borderId="0" xfId="0" applyNumberFormat="1" applyFont="1"/>
    <xf numFmtId="0" fontId="10" fillId="0" borderId="0" xfId="0" applyFont="1"/>
    <xf numFmtId="0" fontId="9" fillId="0" borderId="11" xfId="0" applyFont="1" applyBorder="1"/>
    <xf numFmtId="41" fontId="9" fillId="0" borderId="13" xfId="1" applyFont="1" applyFill="1" applyBorder="1"/>
    <xf numFmtId="41" fontId="3" fillId="0" borderId="14" xfId="1" applyFont="1" applyFill="1" applyBorder="1"/>
    <xf numFmtId="41" fontId="9" fillId="0" borderId="15" xfId="1" applyFont="1" applyFill="1" applyBorder="1"/>
    <xf numFmtId="41" fontId="3" fillId="0" borderId="33" xfId="1" applyFont="1" applyFill="1" applyBorder="1"/>
    <xf numFmtId="41" fontId="4" fillId="0" borderId="15" xfId="1" applyFont="1" applyFill="1" applyBorder="1"/>
    <xf numFmtId="41" fontId="10" fillId="0" borderId="33" xfId="1" applyFont="1" applyFill="1" applyBorder="1"/>
    <xf numFmtId="0" fontId="16" fillId="0" borderId="15" xfId="0" applyFont="1" applyBorder="1"/>
    <xf numFmtId="41" fontId="3" fillId="0" borderId="15" xfId="1" applyFont="1" applyFill="1" applyBorder="1"/>
    <xf numFmtId="41" fontId="9" fillId="0" borderId="33" xfId="1" applyFont="1" applyFill="1" applyBorder="1"/>
    <xf numFmtId="0" fontId="16" fillId="0" borderId="30" xfId="0" applyFont="1" applyBorder="1"/>
    <xf numFmtId="0" fontId="16" fillId="0" borderId="34" xfId="0" applyFont="1" applyBorder="1"/>
    <xf numFmtId="41" fontId="9" fillId="0" borderId="35" xfId="1" applyFont="1" applyFill="1" applyBorder="1"/>
    <xf numFmtId="41" fontId="3" fillId="0" borderId="36" xfId="1" applyFont="1" applyFill="1" applyBorder="1"/>
    <xf numFmtId="0" fontId="4" fillId="0" borderId="9" xfId="0" applyFont="1" applyBorder="1"/>
    <xf numFmtId="0" fontId="9" fillId="0" borderId="0" xfId="0" applyFont="1"/>
    <xf numFmtId="0" fontId="15" fillId="0" borderId="2" xfId="0" applyFont="1" applyBorder="1"/>
    <xf numFmtId="0" fontId="3" fillId="0" borderId="3" xfId="0" applyFont="1" applyBorder="1"/>
    <xf numFmtId="0" fontId="9" fillId="0" borderId="37" xfId="0" applyFont="1" applyBorder="1"/>
    <xf numFmtId="0" fontId="9" fillId="0" borderId="38" xfId="0" applyFont="1" applyBorder="1"/>
    <xf numFmtId="0" fontId="3" fillId="6" borderId="31" xfId="0" applyFont="1" applyFill="1" applyBorder="1"/>
    <xf numFmtId="164" fontId="3" fillId="6" borderId="15" xfId="1" applyNumberFormat="1" applyFont="1" applyFill="1" applyBorder="1"/>
    <xf numFmtId="164" fontId="3" fillId="6" borderId="30" xfId="1" applyNumberFormat="1" applyFont="1" applyFill="1" applyBorder="1"/>
    <xf numFmtId="164" fontId="3" fillId="6" borderId="31" xfId="1" applyNumberFormat="1" applyFont="1" applyFill="1" applyBorder="1"/>
    <xf numFmtId="41" fontId="3" fillId="6" borderId="38" xfId="1" applyFont="1" applyFill="1" applyBorder="1"/>
    <xf numFmtId="0" fontId="3" fillId="7" borderId="31" xfId="0" applyFont="1" applyFill="1" applyBorder="1"/>
    <xf numFmtId="164" fontId="3" fillId="7" borderId="15" xfId="1" applyNumberFormat="1" applyFont="1" applyFill="1" applyBorder="1"/>
    <xf numFmtId="164" fontId="3" fillId="7" borderId="30" xfId="1" applyNumberFormat="1" applyFont="1" applyFill="1" applyBorder="1"/>
    <xf numFmtId="164" fontId="3" fillId="7" borderId="31" xfId="1" applyNumberFormat="1" applyFont="1" applyFill="1" applyBorder="1"/>
    <xf numFmtId="0" fontId="10" fillId="0" borderId="39" xfId="0" applyFont="1" applyBorder="1"/>
    <xf numFmtId="164" fontId="10" fillId="0" borderId="35" xfId="1" applyNumberFormat="1" applyFont="1" applyBorder="1"/>
    <xf numFmtId="164" fontId="10" fillId="0" borderId="36" xfId="1" applyNumberFormat="1" applyFont="1" applyBorder="1"/>
    <xf numFmtId="0" fontId="3" fillId="0" borderId="4" xfId="0" applyFont="1" applyBorder="1"/>
    <xf numFmtId="0" fontId="3" fillId="0" borderId="31" xfId="0" applyFont="1" applyBorder="1"/>
    <xf numFmtId="0" fontId="9" fillId="0" borderId="33" xfId="0" applyFont="1" applyBorder="1" applyAlignment="1">
      <alignment horizontal="right"/>
    </xf>
    <xf numFmtId="41" fontId="10" fillId="6" borderId="33" xfId="1" applyFont="1" applyFill="1" applyBorder="1"/>
    <xf numFmtId="41" fontId="10" fillId="0" borderId="35" xfId="1" applyFont="1" applyBorder="1"/>
    <xf numFmtId="41" fontId="10" fillId="0" borderId="36" xfId="1" applyFont="1" applyBorder="1"/>
    <xf numFmtId="164" fontId="3" fillId="6" borderId="33" xfId="1" applyNumberFormat="1" applyFont="1" applyFill="1" applyBorder="1"/>
    <xf numFmtId="165" fontId="3" fillId="0" borderId="0" xfId="0" applyNumberFormat="1" applyFont="1"/>
    <xf numFmtId="0" fontId="10" fillId="0" borderId="34" xfId="0" applyFont="1" applyBorder="1"/>
    <xf numFmtId="0" fontId="16" fillId="0" borderId="0" xfId="0" applyFont="1"/>
    <xf numFmtId="0" fontId="10" fillId="0" borderId="0" xfId="0" applyFont="1" applyBorder="1"/>
    <xf numFmtId="164" fontId="10" fillId="0" borderId="0" xfId="1" applyNumberFormat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iknistofnun-my.sharepoint.com/personal/sverrirg_hi_is/Documents/Sverrir/Sta&#240;t&#246;lur%20H&#205;/2023/T&#246;lulegar%20uppl&#253;singar%20&#237;%20&#225;rb&#243;k%201.12.2022.xlsx" TargetMode="External"/><Relationship Id="rId1" Type="http://schemas.openxmlformats.org/officeDocument/2006/relationships/externalLinkPath" Target="T&#246;lulegar%20uppl&#253;singar%20&#237;%20&#225;rb&#243;k%201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nnarar 1.12.2022"/>
      <sheetName val="Fjöldi &amp; starfsígildi 1.12.22"/>
    </sheetNames>
    <sheetDataSet>
      <sheetData sheetId="0">
        <row r="43">
          <cell r="C43">
            <v>64</v>
          </cell>
          <cell r="D43">
            <v>94</v>
          </cell>
          <cell r="F43">
            <v>46</v>
          </cell>
          <cell r="G43">
            <v>80</v>
          </cell>
          <cell r="I43">
            <v>210</v>
          </cell>
          <cell r="J43">
            <v>127</v>
          </cell>
          <cell r="P43">
            <v>23</v>
          </cell>
          <cell r="Q43">
            <v>50</v>
          </cell>
          <cell r="S43">
            <v>39</v>
          </cell>
          <cell r="T43">
            <v>64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CEA6-0714-4881-AD47-A25B927A35C6}">
  <sheetPr>
    <tabColor theme="4" tint="0.39997558519241921"/>
  </sheetPr>
  <dimension ref="A1:T43"/>
  <sheetViews>
    <sheetView workbookViewId="0">
      <selection activeCell="A46" sqref="A46"/>
    </sheetView>
  </sheetViews>
  <sheetFormatPr defaultRowHeight="14.5" x14ac:dyDescent="0.35"/>
  <cols>
    <col min="1" max="1" width="47.90625" customWidth="1"/>
  </cols>
  <sheetData>
    <row r="1" spans="1:20" ht="33.5" x14ac:dyDescent="0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ht="15" thickBo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x14ac:dyDescent="0.35">
      <c r="A3" s="32"/>
      <c r="B3" s="6" t="s">
        <v>1</v>
      </c>
      <c r="C3" s="6"/>
      <c r="D3" s="7"/>
      <c r="E3" s="5" t="s">
        <v>2</v>
      </c>
      <c r="F3" s="6"/>
      <c r="G3" s="7"/>
      <c r="H3" s="5" t="s">
        <v>3</v>
      </c>
      <c r="I3" s="6"/>
      <c r="J3" s="7"/>
      <c r="K3" s="5" t="s">
        <v>4</v>
      </c>
      <c r="L3" s="6"/>
      <c r="M3" s="7"/>
      <c r="N3" s="20"/>
      <c r="O3" s="21" t="s">
        <v>35</v>
      </c>
      <c r="P3" s="22"/>
      <c r="Q3" s="23"/>
      <c r="R3" s="21" t="s">
        <v>36</v>
      </c>
      <c r="S3" s="22"/>
      <c r="T3" s="23"/>
    </row>
    <row r="4" spans="1:20" ht="15" thickBot="1" x14ac:dyDescent="0.4">
      <c r="A4" s="33" t="s">
        <v>5</v>
      </c>
      <c r="B4" s="9" t="s">
        <v>6</v>
      </c>
      <c r="C4" s="9" t="s">
        <v>7</v>
      </c>
      <c r="D4" s="10" t="s">
        <v>4</v>
      </c>
      <c r="E4" s="8" t="s">
        <v>6</v>
      </c>
      <c r="F4" s="9" t="s">
        <v>7</v>
      </c>
      <c r="G4" s="10" t="s">
        <v>4</v>
      </c>
      <c r="H4" s="8" t="s">
        <v>6</v>
      </c>
      <c r="I4" s="9" t="s">
        <v>7</v>
      </c>
      <c r="J4" s="11" t="s">
        <v>4</v>
      </c>
      <c r="K4" s="8" t="s">
        <v>6</v>
      </c>
      <c r="L4" s="9" t="s">
        <v>7</v>
      </c>
      <c r="M4" s="10" t="s">
        <v>4</v>
      </c>
      <c r="N4" s="24"/>
      <c r="O4" s="25" t="s">
        <v>6</v>
      </c>
      <c r="P4" s="26" t="s">
        <v>7</v>
      </c>
      <c r="Q4" s="27" t="s">
        <v>4</v>
      </c>
      <c r="R4" s="25" t="s">
        <v>6</v>
      </c>
      <c r="S4" s="26" t="s">
        <v>7</v>
      </c>
      <c r="T4" s="27" t="s">
        <v>4</v>
      </c>
    </row>
    <row r="5" spans="1:20" ht="15" thickBot="1" x14ac:dyDescent="0.4">
      <c r="A5" s="34"/>
      <c r="B5" s="30"/>
      <c r="C5" s="4"/>
      <c r="D5" s="13"/>
      <c r="E5" s="12"/>
      <c r="F5" s="4"/>
      <c r="G5" s="13"/>
      <c r="H5" s="12"/>
      <c r="I5" s="4"/>
      <c r="J5" s="4"/>
      <c r="K5" s="12"/>
      <c r="L5" s="4"/>
      <c r="M5" s="13"/>
      <c r="N5" s="4"/>
      <c r="O5" s="12"/>
      <c r="P5" s="4"/>
      <c r="Q5" s="13"/>
      <c r="R5" s="12"/>
      <c r="S5" s="4"/>
      <c r="T5" s="13"/>
    </row>
    <row r="6" spans="1:20" x14ac:dyDescent="0.35">
      <c r="A6" s="35" t="s">
        <v>37</v>
      </c>
      <c r="B6" s="15">
        <f>SUM(B7:B12)</f>
        <v>13</v>
      </c>
      <c r="C6" s="14">
        <f>SUM(C7:C12)</f>
        <v>14</v>
      </c>
      <c r="D6" s="14">
        <f>SUM(D7:D12)</f>
        <v>27</v>
      </c>
      <c r="E6" s="14">
        <f t="shared" ref="E6:J6" si="0">SUM(E7:E12)</f>
        <v>17</v>
      </c>
      <c r="F6" s="14">
        <f t="shared" si="0"/>
        <v>16</v>
      </c>
      <c r="G6" s="14">
        <f t="shared" si="0"/>
        <v>33</v>
      </c>
      <c r="H6" s="14">
        <f t="shared" si="0"/>
        <v>34</v>
      </c>
      <c r="I6" s="14">
        <f t="shared" si="0"/>
        <v>29</v>
      </c>
      <c r="J6" s="14">
        <f t="shared" si="0"/>
        <v>63</v>
      </c>
      <c r="K6" s="15">
        <f>SUM(B6+E6+H6)</f>
        <v>64</v>
      </c>
      <c r="L6" s="16">
        <f t="shared" ref="L6:M12" si="1">SUM(C6+F6+I6)</f>
        <v>59</v>
      </c>
      <c r="M6" s="17">
        <f t="shared" si="1"/>
        <v>123</v>
      </c>
      <c r="N6" s="4"/>
      <c r="O6" s="28">
        <f t="shared" ref="O6:P6" si="2">SUM(O7:O12)</f>
        <v>2</v>
      </c>
      <c r="P6" s="28">
        <f t="shared" si="2"/>
        <v>5</v>
      </c>
      <c r="Q6" s="28">
        <f>SUM(O6:P6)</f>
        <v>7</v>
      </c>
      <c r="R6" s="28">
        <f>SUM(R7:R12)</f>
        <v>4</v>
      </c>
      <c r="S6" s="28">
        <f>SUM(S7:S12)</f>
        <v>0</v>
      </c>
      <c r="T6" s="28">
        <f>SUM(R6:S6)</f>
        <v>4</v>
      </c>
    </row>
    <row r="7" spans="1:20" x14ac:dyDescent="0.35">
      <c r="A7" s="34" t="s">
        <v>8</v>
      </c>
      <c r="B7" s="31">
        <v>0</v>
      </c>
      <c r="C7" s="18">
        <v>8</v>
      </c>
      <c r="D7" s="18">
        <f t="shared" ref="D7:D11" si="3">SUM(C7+B7)</f>
        <v>8</v>
      </c>
      <c r="E7" s="18">
        <v>2</v>
      </c>
      <c r="F7" s="18">
        <v>5</v>
      </c>
      <c r="G7" s="18">
        <f t="shared" ref="G7:G12" si="4">+F7+E7</f>
        <v>7</v>
      </c>
      <c r="H7" s="18">
        <v>0</v>
      </c>
      <c r="I7" s="18">
        <v>3</v>
      </c>
      <c r="J7" s="18">
        <f t="shared" ref="J7:J11" si="5">+I7+H7</f>
        <v>3</v>
      </c>
      <c r="K7" s="19">
        <f>SUM(B7+E7+H7)</f>
        <v>2</v>
      </c>
      <c r="L7" s="19">
        <f t="shared" si="1"/>
        <v>16</v>
      </c>
      <c r="M7" s="19">
        <f t="shared" ref="M7:M12" si="6">+L7+K7</f>
        <v>18</v>
      </c>
      <c r="N7" s="4"/>
      <c r="O7" s="18">
        <v>0</v>
      </c>
      <c r="P7" s="29">
        <v>1</v>
      </c>
      <c r="Q7" s="19">
        <f t="shared" ref="Q7:Q11" si="7">+P7+O7</f>
        <v>1</v>
      </c>
      <c r="R7" s="18">
        <v>0</v>
      </c>
      <c r="S7" s="29">
        <v>0</v>
      </c>
      <c r="T7" s="19">
        <f t="shared" ref="T7:T12" si="8">+S7+R7</f>
        <v>0</v>
      </c>
    </row>
    <row r="8" spans="1:20" x14ac:dyDescent="0.35">
      <c r="A8" s="34" t="s">
        <v>9</v>
      </c>
      <c r="B8" s="31">
        <v>2</v>
      </c>
      <c r="C8" s="18">
        <v>0</v>
      </c>
      <c r="D8" s="18">
        <f t="shared" si="3"/>
        <v>2</v>
      </c>
      <c r="E8" s="18">
        <v>1</v>
      </c>
      <c r="F8" s="18">
        <v>0</v>
      </c>
      <c r="G8" s="18">
        <f t="shared" si="4"/>
        <v>1</v>
      </c>
      <c r="H8" s="18">
        <v>5</v>
      </c>
      <c r="I8" s="18">
        <v>1</v>
      </c>
      <c r="J8" s="18">
        <f t="shared" si="5"/>
        <v>6</v>
      </c>
      <c r="K8" s="19">
        <f t="shared" ref="K8:K11" si="9">SUM(B8+E8+H8)</f>
        <v>8</v>
      </c>
      <c r="L8" s="19">
        <f t="shared" si="1"/>
        <v>1</v>
      </c>
      <c r="M8" s="19">
        <f t="shared" si="6"/>
        <v>9</v>
      </c>
      <c r="N8" s="4"/>
      <c r="O8" s="18">
        <v>0</v>
      </c>
      <c r="P8" s="18">
        <v>0</v>
      </c>
      <c r="Q8" s="19">
        <f t="shared" si="7"/>
        <v>0</v>
      </c>
      <c r="R8" s="18">
        <v>0</v>
      </c>
      <c r="S8" s="18">
        <v>0</v>
      </c>
      <c r="T8" s="19">
        <f t="shared" si="8"/>
        <v>0</v>
      </c>
    </row>
    <row r="9" spans="1:20" x14ac:dyDescent="0.35">
      <c r="A9" s="34" t="s">
        <v>10</v>
      </c>
      <c r="B9" s="31">
        <v>6</v>
      </c>
      <c r="C9" s="18">
        <v>0</v>
      </c>
      <c r="D9" s="18">
        <f t="shared" si="3"/>
        <v>6</v>
      </c>
      <c r="E9" s="18">
        <v>4</v>
      </c>
      <c r="F9" s="18">
        <v>3</v>
      </c>
      <c r="G9" s="18">
        <f t="shared" si="4"/>
        <v>7</v>
      </c>
      <c r="H9" s="18">
        <v>5</v>
      </c>
      <c r="I9" s="18">
        <v>4</v>
      </c>
      <c r="J9" s="18">
        <f t="shared" si="5"/>
        <v>9</v>
      </c>
      <c r="K9" s="19">
        <f t="shared" si="9"/>
        <v>15</v>
      </c>
      <c r="L9" s="19">
        <f t="shared" si="1"/>
        <v>7</v>
      </c>
      <c r="M9" s="19">
        <f t="shared" si="6"/>
        <v>22</v>
      </c>
      <c r="N9" s="4"/>
      <c r="O9" s="29">
        <v>0</v>
      </c>
      <c r="P9" s="18">
        <v>0</v>
      </c>
      <c r="Q9" s="19">
        <f t="shared" si="7"/>
        <v>0</v>
      </c>
      <c r="R9" s="29">
        <v>1</v>
      </c>
      <c r="S9" s="18">
        <v>0</v>
      </c>
      <c r="T9" s="19">
        <f t="shared" si="8"/>
        <v>1</v>
      </c>
    </row>
    <row r="10" spans="1:20" x14ac:dyDescent="0.35">
      <c r="A10" s="34" t="s">
        <v>11</v>
      </c>
      <c r="B10" s="31">
        <v>5</v>
      </c>
      <c r="C10" s="18">
        <v>0</v>
      </c>
      <c r="D10" s="18">
        <f t="shared" si="3"/>
        <v>5</v>
      </c>
      <c r="E10" s="18">
        <v>5</v>
      </c>
      <c r="F10" s="18">
        <v>3</v>
      </c>
      <c r="G10" s="18">
        <f t="shared" si="4"/>
        <v>8</v>
      </c>
      <c r="H10" s="18">
        <v>9</v>
      </c>
      <c r="I10" s="18">
        <v>4</v>
      </c>
      <c r="J10" s="18">
        <f t="shared" si="5"/>
        <v>13</v>
      </c>
      <c r="K10" s="19">
        <f t="shared" si="9"/>
        <v>19</v>
      </c>
      <c r="L10" s="19">
        <f t="shared" si="1"/>
        <v>7</v>
      </c>
      <c r="M10" s="19">
        <f t="shared" si="6"/>
        <v>26</v>
      </c>
      <c r="N10" s="4"/>
      <c r="O10" s="18">
        <v>2</v>
      </c>
      <c r="P10" s="18">
        <v>3</v>
      </c>
      <c r="Q10" s="19">
        <f t="shared" si="7"/>
        <v>5</v>
      </c>
      <c r="R10" s="18">
        <v>1</v>
      </c>
      <c r="S10" s="18">
        <v>0</v>
      </c>
      <c r="T10" s="19">
        <f t="shared" si="8"/>
        <v>1</v>
      </c>
    </row>
    <row r="11" spans="1:20" x14ac:dyDescent="0.35">
      <c r="A11" s="34" t="s">
        <v>12</v>
      </c>
      <c r="B11" s="31">
        <v>0</v>
      </c>
      <c r="C11" s="18">
        <v>2</v>
      </c>
      <c r="D11" s="18">
        <f t="shared" si="3"/>
        <v>2</v>
      </c>
      <c r="E11" s="18">
        <v>1</v>
      </c>
      <c r="F11" s="18">
        <v>3</v>
      </c>
      <c r="G11" s="18">
        <f t="shared" si="4"/>
        <v>4</v>
      </c>
      <c r="H11" s="18">
        <v>5</v>
      </c>
      <c r="I11" s="18">
        <v>6</v>
      </c>
      <c r="J11" s="18">
        <f t="shared" si="5"/>
        <v>11</v>
      </c>
      <c r="K11" s="19">
        <f t="shared" si="9"/>
        <v>6</v>
      </c>
      <c r="L11" s="19">
        <f t="shared" si="1"/>
        <v>11</v>
      </c>
      <c r="M11" s="19">
        <f t="shared" si="6"/>
        <v>17</v>
      </c>
      <c r="N11" s="4"/>
      <c r="O11" s="18">
        <v>0</v>
      </c>
      <c r="P11" s="18">
        <v>1</v>
      </c>
      <c r="Q11" s="19">
        <f t="shared" si="7"/>
        <v>1</v>
      </c>
      <c r="R11" s="18">
        <v>0</v>
      </c>
      <c r="S11" s="18">
        <v>0</v>
      </c>
      <c r="T11" s="19">
        <f t="shared" si="8"/>
        <v>0</v>
      </c>
    </row>
    <row r="12" spans="1:20" x14ac:dyDescent="0.35">
      <c r="A12" s="34" t="s">
        <v>13</v>
      </c>
      <c r="B12" s="31">
        <v>0</v>
      </c>
      <c r="C12" s="18">
        <v>4</v>
      </c>
      <c r="D12" s="18">
        <f>SUM(C12+B12)</f>
        <v>4</v>
      </c>
      <c r="E12" s="18">
        <v>4</v>
      </c>
      <c r="F12" s="18">
        <v>2</v>
      </c>
      <c r="G12" s="18">
        <f t="shared" si="4"/>
        <v>6</v>
      </c>
      <c r="H12" s="18">
        <v>10</v>
      </c>
      <c r="I12" s="18">
        <v>11</v>
      </c>
      <c r="J12" s="18">
        <f>+I12+H12</f>
        <v>21</v>
      </c>
      <c r="K12" s="19">
        <f>SUM(B12+E12+H12)</f>
        <v>14</v>
      </c>
      <c r="L12" s="19">
        <f t="shared" si="1"/>
        <v>17</v>
      </c>
      <c r="M12" s="19">
        <f t="shared" si="6"/>
        <v>31</v>
      </c>
      <c r="N12" s="4"/>
      <c r="O12" s="18">
        <v>0</v>
      </c>
      <c r="P12" s="18">
        <v>0</v>
      </c>
      <c r="Q12" s="19">
        <f>+P12+O12</f>
        <v>0</v>
      </c>
      <c r="R12" s="18">
        <v>2</v>
      </c>
      <c r="S12" s="18">
        <v>0</v>
      </c>
      <c r="T12" s="19">
        <f t="shared" si="8"/>
        <v>2</v>
      </c>
    </row>
    <row r="13" spans="1:20" ht="15" thickBot="1" x14ac:dyDescent="0.4">
      <c r="A13" s="34"/>
      <c r="B13" s="30"/>
      <c r="C13" s="4"/>
      <c r="D13" s="13"/>
      <c r="E13" s="12"/>
      <c r="F13" s="4"/>
      <c r="G13" s="13"/>
      <c r="H13" s="12"/>
      <c r="I13" s="4"/>
      <c r="J13" s="13"/>
      <c r="K13" s="12"/>
      <c r="L13" s="4"/>
      <c r="M13" s="13"/>
      <c r="N13" s="4"/>
      <c r="O13" s="12"/>
      <c r="P13" s="4"/>
      <c r="Q13" s="13"/>
      <c r="R13" s="12"/>
      <c r="S13" s="4"/>
      <c r="T13" s="13"/>
    </row>
    <row r="14" spans="1:20" x14ac:dyDescent="0.35">
      <c r="A14" s="35" t="s">
        <v>38</v>
      </c>
      <c r="B14" s="15">
        <f t="shared" ref="B14:J14" si="10">SUM(B15:B20)</f>
        <v>33</v>
      </c>
      <c r="C14" s="14">
        <f t="shared" si="10"/>
        <v>45</v>
      </c>
      <c r="D14" s="14">
        <f t="shared" si="10"/>
        <v>78</v>
      </c>
      <c r="E14" s="14">
        <f t="shared" si="10"/>
        <v>8</v>
      </c>
      <c r="F14" s="14">
        <f t="shared" si="10"/>
        <v>25</v>
      </c>
      <c r="G14" s="14">
        <f t="shared" si="10"/>
        <v>33</v>
      </c>
      <c r="H14" s="14">
        <f t="shared" si="10"/>
        <v>62</v>
      </c>
      <c r="I14" s="14">
        <f t="shared" si="10"/>
        <v>40</v>
      </c>
      <c r="J14" s="14">
        <f t="shared" si="10"/>
        <v>102</v>
      </c>
      <c r="K14" s="15">
        <f>SUM(B14+E14+H14)</f>
        <v>103</v>
      </c>
      <c r="L14" s="16">
        <f t="shared" ref="L14:M20" si="11">SUM(C14+F14+I14)</f>
        <v>110</v>
      </c>
      <c r="M14" s="17">
        <f t="shared" si="11"/>
        <v>213</v>
      </c>
      <c r="N14" s="4"/>
      <c r="O14" s="28">
        <f>SUM(O15:O20)</f>
        <v>4</v>
      </c>
      <c r="P14" s="28">
        <f>SUM(P15:P20)</f>
        <v>10</v>
      </c>
      <c r="Q14" s="28">
        <f>+P14+O14</f>
        <v>14</v>
      </c>
      <c r="R14" s="28">
        <f>SUM(R15:R20)</f>
        <v>9</v>
      </c>
      <c r="S14" s="28">
        <f>SUM(S15:S20)</f>
        <v>31</v>
      </c>
      <c r="T14" s="28">
        <f>SUM(R14:S14)</f>
        <v>40</v>
      </c>
    </row>
    <row r="15" spans="1:20" x14ac:dyDescent="0.35">
      <c r="A15" s="34" t="s">
        <v>14</v>
      </c>
      <c r="B15" s="31">
        <v>0</v>
      </c>
      <c r="C15" s="18">
        <v>7</v>
      </c>
      <c r="D15" s="18">
        <f>SUM(C15+B15)</f>
        <v>7</v>
      </c>
      <c r="E15" s="18">
        <v>1</v>
      </c>
      <c r="F15" s="18">
        <v>8</v>
      </c>
      <c r="G15" s="18">
        <f t="shared" ref="G15:G20" si="12">+F15+E15</f>
        <v>9</v>
      </c>
      <c r="H15" s="18">
        <v>1</v>
      </c>
      <c r="I15" s="18">
        <v>14</v>
      </c>
      <c r="J15" s="18">
        <f t="shared" ref="J15:J20" si="13">+I15+H15</f>
        <v>15</v>
      </c>
      <c r="K15" s="19">
        <f>SUM(B15+E15+H15)</f>
        <v>2</v>
      </c>
      <c r="L15" s="19">
        <f t="shared" si="11"/>
        <v>29</v>
      </c>
      <c r="M15" s="19">
        <f t="shared" ref="M15:M20" si="14">+L15+K15</f>
        <v>31</v>
      </c>
      <c r="N15" s="4"/>
      <c r="O15" s="18">
        <v>1</v>
      </c>
      <c r="P15" s="18">
        <v>1</v>
      </c>
      <c r="Q15" s="19">
        <f t="shared" ref="Q15:Q20" si="15">+P15+O15</f>
        <v>2</v>
      </c>
      <c r="R15" s="18">
        <v>0</v>
      </c>
      <c r="S15" s="18">
        <v>7</v>
      </c>
      <c r="T15" s="19">
        <f t="shared" ref="T15:T20" si="16">+S15+R15</f>
        <v>7</v>
      </c>
    </row>
    <row r="16" spans="1:20" x14ac:dyDescent="0.35">
      <c r="A16" s="34" t="s">
        <v>15</v>
      </c>
      <c r="B16" s="31">
        <v>22</v>
      </c>
      <c r="C16" s="18">
        <v>25</v>
      </c>
      <c r="D16" s="18">
        <f>SUM(C16+B16)</f>
        <v>47</v>
      </c>
      <c r="E16" s="18">
        <v>6</v>
      </c>
      <c r="F16" s="18">
        <v>12</v>
      </c>
      <c r="G16" s="18">
        <f t="shared" si="12"/>
        <v>18</v>
      </c>
      <c r="H16" s="18">
        <v>45</v>
      </c>
      <c r="I16" s="18">
        <v>14</v>
      </c>
      <c r="J16" s="18">
        <f t="shared" si="13"/>
        <v>59</v>
      </c>
      <c r="K16" s="19">
        <f t="shared" ref="K16:K19" si="17">SUM(B16+E16+H16)</f>
        <v>73</v>
      </c>
      <c r="L16" s="19">
        <f t="shared" si="11"/>
        <v>51</v>
      </c>
      <c r="M16" s="19">
        <f t="shared" si="14"/>
        <v>124</v>
      </c>
      <c r="N16" s="4"/>
      <c r="O16" s="18">
        <v>2</v>
      </c>
      <c r="P16" s="18">
        <v>6</v>
      </c>
      <c r="Q16" s="19">
        <f t="shared" si="15"/>
        <v>8</v>
      </c>
      <c r="R16" s="18">
        <v>4</v>
      </c>
      <c r="S16" s="18">
        <v>12</v>
      </c>
      <c r="T16" s="19">
        <f t="shared" si="16"/>
        <v>16</v>
      </c>
    </row>
    <row r="17" spans="1:20" x14ac:dyDescent="0.35">
      <c r="A17" s="34" t="s">
        <v>16</v>
      </c>
      <c r="B17" s="31">
        <v>5</v>
      </c>
      <c r="C17" s="18">
        <v>3</v>
      </c>
      <c r="D17" s="18">
        <f t="shared" ref="D17:D19" si="18">SUM(C17+B17)</f>
        <v>8</v>
      </c>
      <c r="E17" s="18">
        <v>1</v>
      </c>
      <c r="F17" s="18">
        <v>1</v>
      </c>
      <c r="G17" s="18">
        <f t="shared" si="12"/>
        <v>2</v>
      </c>
      <c r="H17" s="18">
        <v>3</v>
      </c>
      <c r="I17" s="18">
        <v>3</v>
      </c>
      <c r="J17" s="18">
        <f t="shared" si="13"/>
        <v>6</v>
      </c>
      <c r="K17" s="19">
        <f t="shared" si="17"/>
        <v>9</v>
      </c>
      <c r="L17" s="19">
        <f t="shared" si="11"/>
        <v>7</v>
      </c>
      <c r="M17" s="19">
        <f t="shared" si="14"/>
        <v>16</v>
      </c>
      <c r="N17" s="4"/>
      <c r="O17" s="18">
        <v>0</v>
      </c>
      <c r="P17" s="18">
        <v>0</v>
      </c>
      <c r="Q17" s="19">
        <f t="shared" si="15"/>
        <v>0</v>
      </c>
      <c r="R17" s="18">
        <v>0</v>
      </c>
      <c r="S17" s="18">
        <v>1</v>
      </c>
      <c r="T17" s="19">
        <f t="shared" si="16"/>
        <v>1</v>
      </c>
    </row>
    <row r="18" spans="1:20" x14ac:dyDescent="0.35">
      <c r="A18" s="34" t="s">
        <v>17</v>
      </c>
      <c r="B18" s="31">
        <v>2</v>
      </c>
      <c r="C18" s="18">
        <v>2</v>
      </c>
      <c r="D18" s="18">
        <f t="shared" si="18"/>
        <v>4</v>
      </c>
      <c r="E18" s="18">
        <v>0</v>
      </c>
      <c r="F18" s="18">
        <v>0</v>
      </c>
      <c r="G18" s="18">
        <f t="shared" si="12"/>
        <v>0</v>
      </c>
      <c r="H18" s="18">
        <v>4</v>
      </c>
      <c r="I18" s="18">
        <v>5</v>
      </c>
      <c r="J18" s="18">
        <f t="shared" si="13"/>
        <v>9</v>
      </c>
      <c r="K18" s="19">
        <f t="shared" si="17"/>
        <v>6</v>
      </c>
      <c r="L18" s="19">
        <f t="shared" si="11"/>
        <v>7</v>
      </c>
      <c r="M18" s="19">
        <f t="shared" si="14"/>
        <v>13</v>
      </c>
      <c r="N18" s="4"/>
      <c r="O18" s="18">
        <v>0</v>
      </c>
      <c r="P18" s="18">
        <v>0</v>
      </c>
      <c r="Q18" s="19">
        <f t="shared" si="15"/>
        <v>0</v>
      </c>
      <c r="R18" s="18">
        <v>1</v>
      </c>
      <c r="S18" s="18">
        <v>1</v>
      </c>
      <c r="T18" s="19">
        <f t="shared" si="16"/>
        <v>2</v>
      </c>
    </row>
    <row r="19" spans="1:20" x14ac:dyDescent="0.35">
      <c r="A19" s="34" t="s">
        <v>18</v>
      </c>
      <c r="B19" s="31">
        <v>1</v>
      </c>
      <c r="C19" s="18">
        <v>4</v>
      </c>
      <c r="D19" s="18">
        <f t="shared" si="18"/>
        <v>5</v>
      </c>
      <c r="E19" s="18">
        <v>0</v>
      </c>
      <c r="F19" s="18">
        <v>3</v>
      </c>
      <c r="G19" s="18">
        <f t="shared" si="12"/>
        <v>3</v>
      </c>
      <c r="H19" s="18">
        <v>8</v>
      </c>
      <c r="I19" s="18">
        <v>3</v>
      </c>
      <c r="J19" s="18">
        <f t="shared" si="13"/>
        <v>11</v>
      </c>
      <c r="K19" s="19">
        <f t="shared" si="17"/>
        <v>9</v>
      </c>
      <c r="L19" s="19">
        <f t="shared" si="11"/>
        <v>10</v>
      </c>
      <c r="M19" s="19">
        <f t="shared" si="14"/>
        <v>19</v>
      </c>
      <c r="N19" s="4"/>
      <c r="O19" s="18">
        <v>1</v>
      </c>
      <c r="P19" s="18">
        <v>0</v>
      </c>
      <c r="Q19" s="19">
        <f t="shared" si="15"/>
        <v>1</v>
      </c>
      <c r="R19" s="18">
        <v>1</v>
      </c>
      <c r="S19" s="18">
        <v>0</v>
      </c>
      <c r="T19" s="19">
        <f t="shared" si="16"/>
        <v>1</v>
      </c>
    </row>
    <row r="20" spans="1:20" x14ac:dyDescent="0.35">
      <c r="A20" s="34" t="s">
        <v>19</v>
      </c>
      <c r="B20" s="31">
        <v>3</v>
      </c>
      <c r="C20" s="18">
        <v>4</v>
      </c>
      <c r="D20" s="18">
        <f>SUM(C20+B20)</f>
        <v>7</v>
      </c>
      <c r="E20" s="18">
        <v>0</v>
      </c>
      <c r="F20" s="18">
        <v>1</v>
      </c>
      <c r="G20" s="18">
        <f t="shared" si="12"/>
        <v>1</v>
      </c>
      <c r="H20" s="18">
        <v>1</v>
      </c>
      <c r="I20" s="18">
        <v>1</v>
      </c>
      <c r="J20" s="18">
        <f t="shared" si="13"/>
        <v>2</v>
      </c>
      <c r="K20" s="19">
        <f>SUM(B20+E20+H20)</f>
        <v>4</v>
      </c>
      <c r="L20" s="19">
        <f t="shared" si="11"/>
        <v>6</v>
      </c>
      <c r="M20" s="19">
        <f t="shared" si="14"/>
        <v>10</v>
      </c>
      <c r="N20" s="4"/>
      <c r="O20" s="18">
        <v>0</v>
      </c>
      <c r="P20" s="18">
        <v>3</v>
      </c>
      <c r="Q20" s="19">
        <f t="shared" si="15"/>
        <v>3</v>
      </c>
      <c r="R20" s="18">
        <v>3</v>
      </c>
      <c r="S20" s="18">
        <v>10</v>
      </c>
      <c r="T20" s="19">
        <f t="shared" si="16"/>
        <v>13</v>
      </c>
    </row>
    <row r="21" spans="1:20" ht="15" thickBot="1" x14ac:dyDescent="0.4">
      <c r="A21" s="34"/>
      <c r="B21" s="30"/>
      <c r="C21" s="4"/>
      <c r="D21" s="13"/>
      <c r="E21" s="12"/>
      <c r="F21" s="4"/>
      <c r="G21" s="13"/>
      <c r="H21" s="12"/>
      <c r="I21" s="4"/>
      <c r="J21" s="13"/>
      <c r="K21" s="12"/>
      <c r="L21" s="4"/>
      <c r="M21" s="13"/>
      <c r="N21" s="4"/>
      <c r="O21" s="12"/>
      <c r="P21" s="4"/>
      <c r="Q21" s="13"/>
      <c r="R21" s="12"/>
      <c r="S21" s="4"/>
      <c r="T21" s="13"/>
    </row>
    <row r="22" spans="1:20" x14ac:dyDescent="0.35">
      <c r="A22" s="35" t="s">
        <v>39</v>
      </c>
      <c r="B22" s="15">
        <f>SUM(B23:B26)</f>
        <v>4</v>
      </c>
      <c r="C22" s="14">
        <f t="shared" ref="C22:J22" si="19">SUM(C23:C26)</f>
        <v>6</v>
      </c>
      <c r="D22" s="14">
        <f t="shared" si="19"/>
        <v>10</v>
      </c>
      <c r="E22" s="14">
        <f t="shared" si="19"/>
        <v>7</v>
      </c>
      <c r="F22" s="14">
        <f t="shared" si="19"/>
        <v>10</v>
      </c>
      <c r="G22" s="14">
        <f t="shared" si="19"/>
        <v>17</v>
      </c>
      <c r="H22" s="14">
        <f t="shared" si="19"/>
        <v>34</v>
      </c>
      <c r="I22" s="14">
        <f t="shared" si="19"/>
        <v>20</v>
      </c>
      <c r="J22" s="14">
        <f t="shared" si="19"/>
        <v>54</v>
      </c>
      <c r="K22" s="15">
        <f>SUM(B22+E22+H22)</f>
        <v>45</v>
      </c>
      <c r="L22" s="16">
        <f t="shared" ref="L22:M26" si="20">SUM(C22+F22+I22)</f>
        <v>36</v>
      </c>
      <c r="M22" s="17">
        <f t="shared" si="20"/>
        <v>81</v>
      </c>
      <c r="N22" s="4"/>
      <c r="O22" s="28">
        <f>SUM(O23:O26)</f>
        <v>3</v>
      </c>
      <c r="P22" s="28">
        <f>SUM(P23:P26)</f>
        <v>8</v>
      </c>
      <c r="Q22" s="28">
        <f>SUM(O22:P22)</f>
        <v>11</v>
      </c>
      <c r="R22" s="28">
        <f>SUM(R23:R26)</f>
        <v>10</v>
      </c>
      <c r="S22" s="28">
        <f>SUM(S23:S26)</f>
        <v>15</v>
      </c>
      <c r="T22" s="28">
        <f>SUM(R22:S22)</f>
        <v>25</v>
      </c>
    </row>
    <row r="23" spans="1:20" x14ac:dyDescent="0.35">
      <c r="A23" s="34" t="s">
        <v>20</v>
      </c>
      <c r="B23" s="31">
        <v>0</v>
      </c>
      <c r="C23" s="18">
        <v>0</v>
      </c>
      <c r="D23" s="18">
        <f t="shared" ref="D23:D26" si="21">SUM(C23+B23)</f>
        <v>0</v>
      </c>
      <c r="E23" s="18">
        <v>0</v>
      </c>
      <c r="F23" s="18">
        <v>1</v>
      </c>
      <c r="G23" s="18">
        <f t="shared" ref="G23:G26" si="22">+F23+E23</f>
        <v>1</v>
      </c>
      <c r="H23" s="18">
        <v>2</v>
      </c>
      <c r="I23" s="18">
        <v>1</v>
      </c>
      <c r="J23" s="18">
        <f t="shared" ref="J23:J26" si="23">+I23+H23</f>
        <v>3</v>
      </c>
      <c r="K23" s="19">
        <f>SUM(B23+E23+H23)</f>
        <v>2</v>
      </c>
      <c r="L23" s="19">
        <f t="shared" si="20"/>
        <v>2</v>
      </c>
      <c r="M23" s="19">
        <f t="shared" ref="M23:M26" si="24">+L23+K23</f>
        <v>4</v>
      </c>
      <c r="N23" s="4"/>
      <c r="O23" s="18">
        <v>0</v>
      </c>
      <c r="P23" s="18">
        <v>0</v>
      </c>
      <c r="Q23" s="19">
        <f t="shared" ref="Q23:Q26" si="25">+P23+O23</f>
        <v>0</v>
      </c>
      <c r="R23" s="18">
        <v>0</v>
      </c>
      <c r="S23" s="18">
        <v>0</v>
      </c>
      <c r="T23" s="19">
        <f>+S23+R23</f>
        <v>0</v>
      </c>
    </row>
    <row r="24" spans="1:20" x14ac:dyDescent="0.35">
      <c r="A24" s="34" t="s">
        <v>21</v>
      </c>
      <c r="B24" s="31">
        <v>2</v>
      </c>
      <c r="C24" s="18">
        <v>3</v>
      </c>
      <c r="D24" s="18">
        <f t="shared" si="21"/>
        <v>5</v>
      </c>
      <c r="E24" s="18">
        <v>5</v>
      </c>
      <c r="F24" s="18">
        <v>7</v>
      </c>
      <c r="G24" s="18">
        <f t="shared" si="22"/>
        <v>12</v>
      </c>
      <c r="H24" s="18">
        <v>13</v>
      </c>
      <c r="I24" s="18">
        <v>5</v>
      </c>
      <c r="J24" s="18">
        <f t="shared" si="23"/>
        <v>18</v>
      </c>
      <c r="K24" s="19">
        <f t="shared" ref="K24:K25" si="26">SUM(B24+E24+H24)</f>
        <v>20</v>
      </c>
      <c r="L24" s="19">
        <f t="shared" si="20"/>
        <v>15</v>
      </c>
      <c r="M24" s="19">
        <f t="shared" si="24"/>
        <v>35</v>
      </c>
      <c r="N24" s="4"/>
      <c r="O24" s="18">
        <v>0</v>
      </c>
      <c r="P24" s="18">
        <v>4</v>
      </c>
      <c r="Q24" s="19">
        <f t="shared" si="25"/>
        <v>4</v>
      </c>
      <c r="R24" s="18">
        <v>7</v>
      </c>
      <c r="S24" s="18">
        <v>6</v>
      </c>
      <c r="T24" s="19">
        <f>+S24+R24</f>
        <v>13</v>
      </c>
    </row>
    <row r="25" spans="1:20" x14ac:dyDescent="0.35">
      <c r="A25" s="34" t="s">
        <v>22</v>
      </c>
      <c r="B25" s="31">
        <v>2</v>
      </c>
      <c r="C25" s="18">
        <v>2</v>
      </c>
      <c r="D25" s="18">
        <f t="shared" si="21"/>
        <v>4</v>
      </c>
      <c r="E25" s="18">
        <v>0</v>
      </c>
      <c r="F25" s="18">
        <v>2</v>
      </c>
      <c r="G25" s="18">
        <f t="shared" si="22"/>
        <v>2</v>
      </c>
      <c r="H25" s="18">
        <v>6</v>
      </c>
      <c r="I25" s="18">
        <v>7</v>
      </c>
      <c r="J25" s="18">
        <f t="shared" si="23"/>
        <v>13</v>
      </c>
      <c r="K25" s="19">
        <f t="shared" si="26"/>
        <v>8</v>
      </c>
      <c r="L25" s="19">
        <f t="shared" si="20"/>
        <v>11</v>
      </c>
      <c r="M25" s="19">
        <f t="shared" si="24"/>
        <v>19</v>
      </c>
      <c r="N25" s="4"/>
      <c r="O25" s="18">
        <v>3</v>
      </c>
      <c r="P25" s="18">
        <v>4</v>
      </c>
      <c r="Q25" s="19">
        <f t="shared" si="25"/>
        <v>7</v>
      </c>
      <c r="R25" s="18">
        <v>2</v>
      </c>
      <c r="S25" s="18">
        <v>7</v>
      </c>
      <c r="T25" s="19">
        <f>+S25+R25</f>
        <v>9</v>
      </c>
    </row>
    <row r="26" spans="1:20" x14ac:dyDescent="0.35">
      <c r="A26" s="34" t="s">
        <v>23</v>
      </c>
      <c r="B26" s="31">
        <v>0</v>
      </c>
      <c r="C26" s="18">
        <v>1</v>
      </c>
      <c r="D26" s="18">
        <f t="shared" si="21"/>
        <v>1</v>
      </c>
      <c r="E26" s="18">
        <v>2</v>
      </c>
      <c r="F26" s="18">
        <v>0</v>
      </c>
      <c r="G26" s="18">
        <f t="shared" si="22"/>
        <v>2</v>
      </c>
      <c r="H26" s="18">
        <v>13</v>
      </c>
      <c r="I26" s="18">
        <v>7</v>
      </c>
      <c r="J26" s="18">
        <f t="shared" si="23"/>
        <v>20</v>
      </c>
      <c r="K26" s="19">
        <f>SUM(B26+E26+H26)</f>
        <v>15</v>
      </c>
      <c r="L26" s="19">
        <f t="shared" si="20"/>
        <v>8</v>
      </c>
      <c r="M26" s="19">
        <f t="shared" si="24"/>
        <v>23</v>
      </c>
      <c r="N26" s="4"/>
      <c r="O26" s="18">
        <v>0</v>
      </c>
      <c r="P26" s="18">
        <v>0</v>
      </c>
      <c r="Q26" s="19">
        <f t="shared" si="25"/>
        <v>0</v>
      </c>
      <c r="R26" s="18">
        <v>1</v>
      </c>
      <c r="S26" s="18">
        <v>2</v>
      </c>
      <c r="T26" s="19">
        <f>+S26+R26</f>
        <v>3</v>
      </c>
    </row>
    <row r="27" spans="1:20" ht="15" thickBot="1" x14ac:dyDescent="0.4">
      <c r="A27" s="34"/>
      <c r="B27" s="30"/>
      <c r="C27" s="4"/>
      <c r="D27" s="13"/>
      <c r="E27" s="12"/>
      <c r="F27" s="4"/>
      <c r="G27" s="13"/>
      <c r="H27" s="12"/>
      <c r="I27" s="4"/>
      <c r="J27" s="13"/>
      <c r="K27" s="12"/>
      <c r="L27" s="4"/>
      <c r="M27" s="13"/>
      <c r="N27" s="4"/>
      <c r="O27" s="12"/>
      <c r="P27" s="4"/>
      <c r="Q27" s="13"/>
      <c r="R27" s="12"/>
      <c r="S27" s="4"/>
      <c r="T27" s="13"/>
    </row>
    <row r="28" spans="1:20" x14ac:dyDescent="0.35">
      <c r="A28" s="35" t="s">
        <v>40</v>
      </c>
      <c r="B28" s="15">
        <f t="shared" ref="B28:G28" si="27">SUM(B29:B32)</f>
        <v>8</v>
      </c>
      <c r="C28" s="14">
        <f t="shared" si="27"/>
        <v>26</v>
      </c>
      <c r="D28" s="14">
        <f t="shared" si="27"/>
        <v>34</v>
      </c>
      <c r="E28" s="14">
        <f t="shared" si="27"/>
        <v>4</v>
      </c>
      <c r="F28" s="14">
        <f t="shared" si="27"/>
        <v>21</v>
      </c>
      <c r="G28" s="14">
        <f t="shared" si="27"/>
        <v>25</v>
      </c>
      <c r="H28" s="14">
        <f t="shared" ref="H28:J28" si="28">SUM(H29:H32)</f>
        <v>8</v>
      </c>
      <c r="I28" s="14">
        <f t="shared" si="28"/>
        <v>16</v>
      </c>
      <c r="J28" s="14">
        <f t="shared" si="28"/>
        <v>24</v>
      </c>
      <c r="K28" s="15">
        <f>SUM(B28+E28+H28)</f>
        <v>20</v>
      </c>
      <c r="L28" s="16">
        <f t="shared" ref="L28:M32" si="29">SUM(C28+F28+I28)</f>
        <v>63</v>
      </c>
      <c r="M28" s="17">
        <f t="shared" si="29"/>
        <v>83</v>
      </c>
      <c r="N28" s="4"/>
      <c r="O28" s="28">
        <f>SUM(O29:O32)</f>
        <v>12</v>
      </c>
      <c r="P28" s="28">
        <f>SUM(P29:P32)</f>
        <v>26</v>
      </c>
      <c r="Q28" s="28">
        <f>SUM(O28:P28)</f>
        <v>38</v>
      </c>
      <c r="R28" s="28">
        <f>SUM(R29:R32)</f>
        <v>9</v>
      </c>
      <c r="S28" s="28">
        <f>SUM(S29:S32)</f>
        <v>14</v>
      </c>
      <c r="T28" s="28">
        <f>SUM(R28:S28)</f>
        <v>23</v>
      </c>
    </row>
    <row r="29" spans="1:20" x14ac:dyDescent="0.35">
      <c r="A29" s="34" t="s">
        <v>24</v>
      </c>
      <c r="B29" s="31">
        <v>1</v>
      </c>
      <c r="C29" s="18">
        <v>10</v>
      </c>
      <c r="D29" s="18">
        <f t="shared" ref="D29:D32" si="30">SUM(C29+B29)</f>
        <v>11</v>
      </c>
      <c r="E29" s="18">
        <v>0</v>
      </c>
      <c r="F29" s="18">
        <v>3</v>
      </c>
      <c r="G29" s="18">
        <f t="shared" ref="G29:G32" si="31">+F29+E29</f>
        <v>3</v>
      </c>
      <c r="H29" s="18">
        <v>3</v>
      </c>
      <c r="I29" s="18">
        <v>3</v>
      </c>
      <c r="J29" s="18">
        <f t="shared" ref="J29:J32" si="32">+I29+H29</f>
        <v>6</v>
      </c>
      <c r="K29" s="19">
        <f>SUM(B29+E29+H29)</f>
        <v>4</v>
      </c>
      <c r="L29" s="19">
        <f t="shared" si="29"/>
        <v>16</v>
      </c>
      <c r="M29" s="19">
        <f t="shared" ref="M29:M32" si="33">+L29+K29</f>
        <v>20</v>
      </c>
      <c r="N29" s="4"/>
      <c r="O29" s="18">
        <v>2</v>
      </c>
      <c r="P29" s="18">
        <v>8</v>
      </c>
      <c r="Q29" s="19">
        <f t="shared" ref="Q29:Q32" si="34">+P29+O29</f>
        <v>10</v>
      </c>
      <c r="R29" s="18">
        <v>1</v>
      </c>
      <c r="S29" s="18">
        <v>9</v>
      </c>
      <c r="T29" s="19">
        <f>+S29+R29</f>
        <v>10</v>
      </c>
    </row>
    <row r="30" spans="1:20" x14ac:dyDescent="0.35">
      <c r="A30" s="34" t="s">
        <v>25</v>
      </c>
      <c r="B30" s="31">
        <v>2</v>
      </c>
      <c r="C30" s="18">
        <v>3</v>
      </c>
      <c r="D30" s="18">
        <f t="shared" si="30"/>
        <v>5</v>
      </c>
      <c r="E30" s="18">
        <v>0</v>
      </c>
      <c r="F30" s="18">
        <v>4</v>
      </c>
      <c r="G30" s="18">
        <f t="shared" si="31"/>
        <v>4</v>
      </c>
      <c r="H30" s="18">
        <v>2</v>
      </c>
      <c r="I30" s="18">
        <v>2</v>
      </c>
      <c r="J30" s="18">
        <f t="shared" si="32"/>
        <v>4</v>
      </c>
      <c r="K30" s="19">
        <f t="shared" ref="K30:K32" si="35">SUM(B30+E30+H30)</f>
        <v>4</v>
      </c>
      <c r="L30" s="19">
        <f t="shared" si="29"/>
        <v>9</v>
      </c>
      <c r="M30" s="19">
        <f t="shared" si="33"/>
        <v>13</v>
      </c>
      <c r="N30" s="4"/>
      <c r="O30" s="18">
        <v>5</v>
      </c>
      <c r="P30" s="18">
        <v>8</v>
      </c>
      <c r="Q30" s="19">
        <f t="shared" si="34"/>
        <v>13</v>
      </c>
      <c r="R30" s="18">
        <v>5</v>
      </c>
      <c r="S30" s="18">
        <v>2</v>
      </c>
      <c r="T30" s="19">
        <f>+S30+R30</f>
        <v>7</v>
      </c>
    </row>
    <row r="31" spans="1:20" x14ac:dyDescent="0.35">
      <c r="A31" s="34" t="s">
        <v>26</v>
      </c>
      <c r="B31" s="31">
        <v>1</v>
      </c>
      <c r="C31" s="18">
        <v>4</v>
      </c>
      <c r="D31" s="18">
        <f t="shared" si="30"/>
        <v>5</v>
      </c>
      <c r="E31" s="18">
        <v>0</v>
      </c>
      <c r="F31" s="18">
        <v>9</v>
      </c>
      <c r="G31" s="18">
        <f t="shared" si="31"/>
        <v>9</v>
      </c>
      <c r="H31" s="18">
        <v>1</v>
      </c>
      <c r="I31" s="18">
        <v>8</v>
      </c>
      <c r="J31" s="18">
        <f t="shared" si="32"/>
        <v>9</v>
      </c>
      <c r="K31" s="19">
        <f t="shared" si="35"/>
        <v>2</v>
      </c>
      <c r="L31" s="19">
        <f t="shared" si="29"/>
        <v>21</v>
      </c>
      <c r="M31" s="19">
        <f t="shared" si="33"/>
        <v>23</v>
      </c>
      <c r="N31" s="4"/>
      <c r="O31" s="18">
        <v>0</v>
      </c>
      <c r="P31" s="18">
        <v>6</v>
      </c>
      <c r="Q31" s="19">
        <f t="shared" si="34"/>
        <v>6</v>
      </c>
      <c r="R31" s="18">
        <v>1</v>
      </c>
      <c r="S31" s="18">
        <v>2</v>
      </c>
      <c r="T31" s="19">
        <f>+S31+R31</f>
        <v>3</v>
      </c>
    </row>
    <row r="32" spans="1:20" x14ac:dyDescent="0.35">
      <c r="A32" s="34" t="s">
        <v>27</v>
      </c>
      <c r="B32" s="31">
        <v>4</v>
      </c>
      <c r="C32" s="18">
        <v>9</v>
      </c>
      <c r="D32" s="18">
        <f t="shared" si="30"/>
        <v>13</v>
      </c>
      <c r="E32" s="18">
        <v>4</v>
      </c>
      <c r="F32" s="18">
        <v>5</v>
      </c>
      <c r="G32" s="18">
        <f t="shared" si="31"/>
        <v>9</v>
      </c>
      <c r="H32" s="18">
        <v>2</v>
      </c>
      <c r="I32" s="18">
        <v>3</v>
      </c>
      <c r="J32" s="18">
        <f t="shared" si="32"/>
        <v>5</v>
      </c>
      <c r="K32" s="19">
        <f t="shared" si="35"/>
        <v>10</v>
      </c>
      <c r="L32" s="19">
        <f t="shared" si="29"/>
        <v>17</v>
      </c>
      <c r="M32" s="19">
        <f t="shared" si="33"/>
        <v>27</v>
      </c>
      <c r="N32" s="4"/>
      <c r="O32" s="18">
        <v>5</v>
      </c>
      <c r="P32" s="18">
        <v>4</v>
      </c>
      <c r="Q32" s="19">
        <f t="shared" si="34"/>
        <v>9</v>
      </c>
      <c r="R32" s="18">
        <v>2</v>
      </c>
      <c r="S32" s="18">
        <v>1</v>
      </c>
      <c r="T32" s="19">
        <f>+S32+R32</f>
        <v>3</v>
      </c>
    </row>
    <row r="33" spans="1:20" ht="15" thickBot="1" x14ac:dyDescent="0.4">
      <c r="A33" s="34"/>
      <c r="B33" s="30"/>
      <c r="C33" s="4"/>
      <c r="D33" s="13"/>
      <c r="E33" s="12"/>
      <c r="F33" s="4"/>
      <c r="G33" s="13"/>
      <c r="H33" s="12"/>
      <c r="I33" s="4"/>
      <c r="J33" s="13"/>
      <c r="K33" s="12"/>
      <c r="L33" s="4"/>
      <c r="M33" s="13"/>
      <c r="N33" s="4"/>
      <c r="O33" s="12"/>
      <c r="P33" s="4"/>
      <c r="Q33" s="13"/>
      <c r="R33" s="12"/>
      <c r="S33" s="4"/>
      <c r="T33" s="13"/>
    </row>
    <row r="34" spans="1:20" x14ac:dyDescent="0.35">
      <c r="A34" s="35" t="s">
        <v>41</v>
      </c>
      <c r="B34" s="15">
        <f>SUM(B35:B40)</f>
        <v>6</v>
      </c>
      <c r="C34" s="14">
        <f t="shared" ref="C34:J34" si="36">SUM(C35:C40)</f>
        <v>3</v>
      </c>
      <c r="D34" s="14">
        <f t="shared" si="36"/>
        <v>9</v>
      </c>
      <c r="E34" s="14">
        <f t="shared" si="36"/>
        <v>10</v>
      </c>
      <c r="F34" s="14">
        <f t="shared" si="36"/>
        <v>8</v>
      </c>
      <c r="G34" s="14">
        <f t="shared" si="36"/>
        <v>18</v>
      </c>
      <c r="H34" s="14">
        <f t="shared" si="36"/>
        <v>72</v>
      </c>
      <c r="I34" s="14">
        <f t="shared" si="36"/>
        <v>22</v>
      </c>
      <c r="J34" s="14">
        <f t="shared" si="36"/>
        <v>94</v>
      </c>
      <c r="K34" s="15">
        <f>SUM(B34+E34+H34)</f>
        <v>88</v>
      </c>
      <c r="L34" s="16">
        <f t="shared" ref="L34:M40" si="37">SUM(C34+F34+I34)</f>
        <v>33</v>
      </c>
      <c r="M34" s="17">
        <f t="shared" si="37"/>
        <v>121</v>
      </c>
      <c r="N34" s="4"/>
      <c r="O34" s="14">
        <f t="shared" ref="O34:S34" si="38">SUM(O35:O40)</f>
        <v>2</v>
      </c>
      <c r="P34" s="14">
        <f t="shared" si="38"/>
        <v>1</v>
      </c>
      <c r="Q34" s="28">
        <f>SUM(O34:P34)</f>
        <v>3</v>
      </c>
      <c r="R34" s="14">
        <f t="shared" si="38"/>
        <v>7</v>
      </c>
      <c r="S34" s="14">
        <f t="shared" si="38"/>
        <v>4</v>
      </c>
      <c r="T34" s="28">
        <f>SUM(R34:S34)</f>
        <v>11</v>
      </c>
    </row>
    <row r="35" spans="1:20" x14ac:dyDescent="0.35">
      <c r="A35" s="36" t="s">
        <v>28</v>
      </c>
      <c r="B35" s="31">
        <v>1</v>
      </c>
      <c r="C35" s="18">
        <v>0</v>
      </c>
      <c r="D35" s="18">
        <f t="shared" ref="D35:D40" si="39">SUM(C35+B35)</f>
        <v>1</v>
      </c>
      <c r="E35" s="18">
        <v>2</v>
      </c>
      <c r="F35" s="18">
        <v>1</v>
      </c>
      <c r="G35" s="18">
        <f t="shared" ref="G35:G40" si="40">+F35+E35</f>
        <v>3</v>
      </c>
      <c r="H35" s="18">
        <v>19</v>
      </c>
      <c r="I35" s="18">
        <v>3</v>
      </c>
      <c r="J35" s="18">
        <f t="shared" ref="J35:J40" si="41">+I35+H35</f>
        <v>22</v>
      </c>
      <c r="K35" s="19">
        <f>SUM(B35+E35+H35)</f>
        <v>22</v>
      </c>
      <c r="L35" s="19">
        <f t="shared" si="37"/>
        <v>4</v>
      </c>
      <c r="M35" s="19">
        <f t="shared" ref="M35:M40" si="42">+L35+K35</f>
        <v>26</v>
      </c>
      <c r="N35" s="4"/>
      <c r="O35" s="18">
        <v>0</v>
      </c>
      <c r="P35" s="18">
        <v>0</v>
      </c>
      <c r="Q35" s="19">
        <f t="shared" ref="Q35:Q40" si="43">+P35+O35</f>
        <v>0</v>
      </c>
      <c r="R35" s="18">
        <v>1</v>
      </c>
      <c r="S35" s="18">
        <v>0</v>
      </c>
      <c r="T35" s="19">
        <f t="shared" ref="T35:T40" si="44">+S35+R35</f>
        <v>1</v>
      </c>
    </row>
    <row r="36" spans="1:20" x14ac:dyDescent="0.35">
      <c r="A36" s="34" t="s">
        <v>29</v>
      </c>
      <c r="B36" s="31">
        <v>0</v>
      </c>
      <c r="C36" s="18">
        <v>0</v>
      </c>
      <c r="D36" s="18">
        <f t="shared" si="39"/>
        <v>0</v>
      </c>
      <c r="E36" s="18">
        <v>3</v>
      </c>
      <c r="F36" s="18">
        <v>2</v>
      </c>
      <c r="G36" s="18">
        <f t="shared" si="40"/>
        <v>5</v>
      </c>
      <c r="H36" s="18">
        <v>4</v>
      </c>
      <c r="I36" s="18">
        <v>4</v>
      </c>
      <c r="J36" s="18">
        <f t="shared" si="41"/>
        <v>8</v>
      </c>
      <c r="K36" s="19">
        <f t="shared" ref="K36:K40" si="45">SUM(B36+E36+H36)</f>
        <v>7</v>
      </c>
      <c r="L36" s="19">
        <f t="shared" si="37"/>
        <v>6</v>
      </c>
      <c r="M36" s="19">
        <f t="shared" si="42"/>
        <v>13</v>
      </c>
      <c r="N36" s="4"/>
      <c r="O36" s="18">
        <v>0</v>
      </c>
      <c r="P36" s="18">
        <v>0</v>
      </c>
      <c r="Q36" s="19">
        <f t="shared" si="43"/>
        <v>0</v>
      </c>
      <c r="R36" s="18">
        <v>1</v>
      </c>
      <c r="S36" s="18">
        <v>1</v>
      </c>
      <c r="T36" s="19">
        <f t="shared" si="44"/>
        <v>2</v>
      </c>
    </row>
    <row r="37" spans="1:20" x14ac:dyDescent="0.35">
      <c r="A37" s="34" t="s">
        <v>30</v>
      </c>
      <c r="B37" s="31">
        <v>0</v>
      </c>
      <c r="C37" s="18">
        <v>3</v>
      </c>
      <c r="D37" s="18">
        <f t="shared" si="39"/>
        <v>3</v>
      </c>
      <c r="E37" s="18">
        <v>1</v>
      </c>
      <c r="F37" s="18">
        <v>3</v>
      </c>
      <c r="G37" s="18">
        <f t="shared" si="40"/>
        <v>4</v>
      </c>
      <c r="H37" s="18">
        <v>13</v>
      </c>
      <c r="I37" s="18">
        <v>9</v>
      </c>
      <c r="J37" s="18">
        <f t="shared" si="41"/>
        <v>22</v>
      </c>
      <c r="K37" s="19">
        <f t="shared" si="45"/>
        <v>14</v>
      </c>
      <c r="L37" s="19">
        <f t="shared" si="37"/>
        <v>15</v>
      </c>
      <c r="M37" s="19">
        <f t="shared" si="42"/>
        <v>29</v>
      </c>
      <c r="N37" s="4"/>
      <c r="O37" s="18">
        <v>2</v>
      </c>
      <c r="P37" s="18">
        <v>0</v>
      </c>
      <c r="Q37" s="19">
        <f t="shared" si="43"/>
        <v>2</v>
      </c>
      <c r="R37" s="18">
        <v>3</v>
      </c>
      <c r="S37" s="18">
        <v>2</v>
      </c>
      <c r="T37" s="19">
        <f t="shared" si="44"/>
        <v>5</v>
      </c>
    </row>
    <row r="38" spans="1:20" x14ac:dyDescent="0.35">
      <c r="A38" s="34" t="s">
        <v>31</v>
      </c>
      <c r="B38" s="31">
        <v>1</v>
      </c>
      <c r="C38" s="18">
        <v>0</v>
      </c>
      <c r="D38" s="18">
        <f t="shared" si="39"/>
        <v>1</v>
      </c>
      <c r="E38" s="18">
        <v>2</v>
      </c>
      <c r="F38" s="18">
        <v>1</v>
      </c>
      <c r="G38" s="18">
        <f t="shared" si="40"/>
        <v>3</v>
      </c>
      <c r="H38" s="18">
        <v>3</v>
      </c>
      <c r="I38" s="18">
        <v>1</v>
      </c>
      <c r="J38" s="18">
        <f t="shared" si="41"/>
        <v>4</v>
      </c>
      <c r="K38" s="19">
        <f t="shared" si="45"/>
        <v>6</v>
      </c>
      <c r="L38" s="19">
        <f t="shared" si="37"/>
        <v>2</v>
      </c>
      <c r="M38" s="19">
        <f t="shared" si="42"/>
        <v>8</v>
      </c>
      <c r="N38" s="4"/>
      <c r="O38" s="18">
        <v>0</v>
      </c>
      <c r="P38" s="18">
        <v>0</v>
      </c>
      <c r="Q38" s="19">
        <f t="shared" si="43"/>
        <v>0</v>
      </c>
      <c r="R38" s="18">
        <v>0</v>
      </c>
      <c r="S38" s="18">
        <v>0</v>
      </c>
      <c r="T38" s="19">
        <f t="shared" si="44"/>
        <v>0</v>
      </c>
    </row>
    <row r="39" spans="1:20" x14ac:dyDescent="0.35">
      <c r="A39" s="34" t="s">
        <v>32</v>
      </c>
      <c r="B39" s="31">
        <v>4</v>
      </c>
      <c r="C39" s="18">
        <v>0</v>
      </c>
      <c r="D39" s="18">
        <f t="shared" si="39"/>
        <v>4</v>
      </c>
      <c r="E39" s="18">
        <v>2</v>
      </c>
      <c r="F39" s="18">
        <v>1</v>
      </c>
      <c r="G39" s="18">
        <f t="shared" si="40"/>
        <v>3</v>
      </c>
      <c r="H39" s="18">
        <v>27</v>
      </c>
      <c r="I39" s="18">
        <v>3</v>
      </c>
      <c r="J39" s="18">
        <f t="shared" si="41"/>
        <v>30</v>
      </c>
      <c r="K39" s="19">
        <f t="shared" si="45"/>
        <v>33</v>
      </c>
      <c r="L39" s="19">
        <f t="shared" si="37"/>
        <v>4</v>
      </c>
      <c r="M39" s="19">
        <f t="shared" si="42"/>
        <v>37</v>
      </c>
      <c r="N39" s="4"/>
      <c r="O39" s="18">
        <v>0</v>
      </c>
      <c r="P39" s="18">
        <v>1</v>
      </c>
      <c r="Q39" s="19">
        <f t="shared" si="43"/>
        <v>1</v>
      </c>
      <c r="R39" s="18">
        <v>2</v>
      </c>
      <c r="S39" s="18">
        <v>0</v>
      </c>
      <c r="T39" s="19">
        <f t="shared" si="44"/>
        <v>2</v>
      </c>
    </row>
    <row r="40" spans="1:20" x14ac:dyDescent="0.35">
      <c r="A40" s="34" t="s">
        <v>33</v>
      </c>
      <c r="B40" s="31">
        <v>0</v>
      </c>
      <c r="C40" s="18">
        <v>0</v>
      </c>
      <c r="D40" s="18">
        <f t="shared" si="39"/>
        <v>0</v>
      </c>
      <c r="E40" s="18">
        <v>0</v>
      </c>
      <c r="F40" s="18">
        <v>0</v>
      </c>
      <c r="G40" s="18">
        <f t="shared" si="40"/>
        <v>0</v>
      </c>
      <c r="H40" s="18">
        <v>6</v>
      </c>
      <c r="I40" s="18">
        <v>2</v>
      </c>
      <c r="J40" s="18">
        <f t="shared" si="41"/>
        <v>8</v>
      </c>
      <c r="K40" s="19">
        <f t="shared" si="45"/>
        <v>6</v>
      </c>
      <c r="L40" s="19">
        <f t="shared" si="37"/>
        <v>2</v>
      </c>
      <c r="M40" s="19">
        <f t="shared" si="42"/>
        <v>8</v>
      </c>
      <c r="N40" s="4"/>
      <c r="O40" s="18">
        <v>0</v>
      </c>
      <c r="P40" s="18">
        <v>0</v>
      </c>
      <c r="Q40" s="19">
        <f t="shared" si="43"/>
        <v>0</v>
      </c>
      <c r="R40" s="18">
        <v>0</v>
      </c>
      <c r="S40" s="18">
        <v>1</v>
      </c>
      <c r="T40" s="19">
        <f t="shared" si="44"/>
        <v>1</v>
      </c>
    </row>
    <row r="41" spans="1:20" x14ac:dyDescent="0.35">
      <c r="A41" s="34"/>
      <c r="B41" s="30"/>
      <c r="C41" s="4"/>
      <c r="D41" s="13"/>
      <c r="E41" s="12"/>
      <c r="F41" s="4"/>
      <c r="G41" s="13"/>
      <c r="H41" s="12"/>
      <c r="I41" s="4"/>
      <c r="J41" s="13"/>
      <c r="K41" s="12"/>
      <c r="L41" s="4"/>
      <c r="M41" s="13"/>
      <c r="N41" s="4"/>
      <c r="O41" s="12"/>
      <c r="P41" s="4"/>
      <c r="Q41" s="13"/>
      <c r="R41" s="12"/>
      <c r="S41" s="4"/>
      <c r="T41" s="13"/>
    </row>
    <row r="42" spans="1:20" ht="15" thickBot="1" x14ac:dyDescent="0.4">
      <c r="A42" s="34"/>
      <c r="B42" s="30"/>
      <c r="C42" s="4"/>
      <c r="D42" s="13"/>
      <c r="E42" s="12"/>
      <c r="F42" s="4"/>
      <c r="G42" s="13"/>
      <c r="H42" s="12"/>
      <c r="I42" s="4"/>
      <c r="J42" s="13"/>
      <c r="K42" s="12"/>
      <c r="L42" s="4"/>
      <c r="M42" s="13"/>
      <c r="N42" s="4"/>
      <c r="O42" s="12"/>
      <c r="P42" s="4"/>
      <c r="Q42" s="13"/>
      <c r="R42" s="12"/>
      <c r="S42" s="4"/>
      <c r="T42" s="13"/>
    </row>
    <row r="43" spans="1:20" ht="19" thickBot="1" x14ac:dyDescent="0.5">
      <c r="A43" s="37" t="s">
        <v>34</v>
      </c>
      <c r="B43" s="38">
        <f t="shared" ref="B43:J43" si="46">SUM(B34+B28+B22+B14+B6)</f>
        <v>64</v>
      </c>
      <c r="C43" s="39">
        <f t="shared" si="46"/>
        <v>94</v>
      </c>
      <c r="D43" s="39">
        <f t="shared" si="46"/>
        <v>158</v>
      </c>
      <c r="E43" s="39">
        <f t="shared" si="46"/>
        <v>46</v>
      </c>
      <c r="F43" s="39">
        <f t="shared" si="46"/>
        <v>80</v>
      </c>
      <c r="G43" s="39">
        <f t="shared" si="46"/>
        <v>126</v>
      </c>
      <c r="H43" s="39">
        <f t="shared" si="46"/>
        <v>210</v>
      </c>
      <c r="I43" s="39">
        <f t="shared" si="46"/>
        <v>127</v>
      </c>
      <c r="J43" s="39">
        <f t="shared" si="46"/>
        <v>337</v>
      </c>
      <c r="K43" s="39">
        <f>SUM(K6+K14+K22+K28+K34)</f>
        <v>320</v>
      </c>
      <c r="L43" s="40">
        <f>SUM(L6+L14+L22+L28+L34)</f>
        <v>301</v>
      </c>
      <c r="M43" s="41">
        <f>SUM(M6+M14+M22+M28+M34)</f>
        <v>621</v>
      </c>
      <c r="N43" s="42"/>
      <c r="O43" s="40">
        <f t="shared" ref="O43:T43" si="47">SUM(O6+O14+O22+O28+O34)</f>
        <v>23</v>
      </c>
      <c r="P43" s="40">
        <f t="shared" si="47"/>
        <v>50</v>
      </c>
      <c r="Q43" s="41">
        <f t="shared" si="47"/>
        <v>73</v>
      </c>
      <c r="R43" s="40">
        <f t="shared" si="47"/>
        <v>39</v>
      </c>
      <c r="S43" s="40">
        <f t="shared" si="47"/>
        <v>64</v>
      </c>
      <c r="T43" s="41">
        <f t="shared" si="47"/>
        <v>103</v>
      </c>
    </row>
  </sheetData>
  <mergeCells count="6">
    <mergeCell ref="B3:D3"/>
    <mergeCell ref="E3:G3"/>
    <mergeCell ref="H3:J3"/>
    <mergeCell ref="K3:M3"/>
    <mergeCell ref="O3:Q3"/>
    <mergeCell ref="R3:T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09BE-59CC-41FA-BD31-37AD9CEBA71B}">
  <sheetPr>
    <tabColor rgb="FF00B050"/>
  </sheetPr>
  <dimension ref="A1:K50"/>
  <sheetViews>
    <sheetView tabSelected="1" workbookViewId="0">
      <selection activeCell="K20" sqref="K19:K20"/>
    </sheetView>
  </sheetViews>
  <sheetFormatPr defaultRowHeight="14.5" x14ac:dyDescent="0.35"/>
  <cols>
    <col min="1" max="1" width="18.54296875" customWidth="1"/>
    <col min="2" max="2" width="11.453125" customWidth="1"/>
    <col min="3" max="3" width="11.90625" customWidth="1"/>
    <col min="4" max="4" width="10" customWidth="1"/>
    <col min="5" max="5" width="13.54296875" customWidth="1"/>
    <col min="6" max="6" width="15.1796875" customWidth="1"/>
    <col min="7" max="7" width="14.54296875" customWidth="1"/>
    <col min="8" max="8" width="12" customWidth="1"/>
    <col min="9" max="9" width="13.90625" customWidth="1"/>
    <col min="10" max="10" width="12.36328125" customWidth="1"/>
    <col min="11" max="11" width="13.36328125" customWidth="1"/>
  </cols>
  <sheetData>
    <row r="1" spans="1:11" ht="24" thickBot="1" x14ac:dyDescent="0.6">
      <c r="A1" s="43"/>
      <c r="B1" s="43"/>
      <c r="C1" s="43"/>
      <c r="D1" s="43" t="s">
        <v>42</v>
      </c>
      <c r="E1" s="43"/>
      <c r="F1" s="43"/>
      <c r="G1" s="43"/>
      <c r="H1" s="43"/>
      <c r="I1" s="43"/>
      <c r="J1" s="43"/>
      <c r="K1" s="43"/>
    </row>
    <row r="2" spans="1:11" ht="18.5" x14ac:dyDescent="0.45">
      <c r="A2" s="44" t="s">
        <v>43</v>
      </c>
      <c r="B2" s="4"/>
      <c r="C2" s="4"/>
      <c r="D2" s="4" t="s">
        <v>5</v>
      </c>
      <c r="E2" s="4"/>
      <c r="F2" s="4"/>
      <c r="G2" s="4"/>
      <c r="H2" s="4"/>
      <c r="I2" s="45" t="s">
        <v>44</v>
      </c>
      <c r="J2" s="46" t="s">
        <v>45</v>
      </c>
      <c r="K2" s="47"/>
    </row>
    <row r="3" spans="1:11" ht="39.5" x14ac:dyDescent="0.35">
      <c r="A3" s="4"/>
      <c r="B3" s="48" t="s">
        <v>3</v>
      </c>
      <c r="C3" s="48" t="s">
        <v>46</v>
      </c>
      <c r="D3" s="48" t="s">
        <v>1</v>
      </c>
      <c r="E3" s="48" t="s">
        <v>47</v>
      </c>
      <c r="F3" s="49" t="s">
        <v>48</v>
      </c>
      <c r="G3" s="48" t="s">
        <v>69</v>
      </c>
      <c r="H3" s="50" t="s">
        <v>50</v>
      </c>
      <c r="I3" s="51" t="s">
        <v>51</v>
      </c>
      <c r="J3" s="48" t="s">
        <v>71</v>
      </c>
      <c r="K3" s="52" t="s">
        <v>53</v>
      </c>
    </row>
    <row r="4" spans="1:11" x14ac:dyDescent="0.35">
      <c r="A4" s="53" t="s">
        <v>54</v>
      </c>
      <c r="B4" s="54">
        <f>+'[1]Kennarar 1.12.2022'!J43</f>
        <v>127</v>
      </c>
      <c r="C4" s="54">
        <f>+'[1]Kennarar 1.12.2022'!G43</f>
        <v>80</v>
      </c>
      <c r="D4" s="54">
        <f>+'[1]Kennarar 1.12.2022'!D43</f>
        <v>94</v>
      </c>
      <c r="E4" s="55">
        <f>+'[1]Kennarar 1.12.2022'!Q43+'[1]Kennarar 1.12.2022'!T43</f>
        <v>114</v>
      </c>
      <c r="F4" s="56">
        <v>8</v>
      </c>
      <c r="G4" s="57">
        <v>319</v>
      </c>
      <c r="H4" s="56">
        <v>8</v>
      </c>
      <c r="I4" s="58">
        <v>162</v>
      </c>
      <c r="J4" s="54">
        <v>145</v>
      </c>
      <c r="K4" s="55">
        <f>SUM(B4:J4)</f>
        <v>1057</v>
      </c>
    </row>
    <row r="5" spans="1:11" x14ac:dyDescent="0.35">
      <c r="A5" s="59" t="s">
        <v>55</v>
      </c>
      <c r="B5" s="60">
        <f>+'[1]Kennarar 1.12.2022'!I43</f>
        <v>210</v>
      </c>
      <c r="C5" s="60">
        <f>+'[1]Kennarar 1.12.2022'!F43</f>
        <v>46</v>
      </c>
      <c r="D5" s="60">
        <f>+'[1]Kennarar 1.12.2022'!C43</f>
        <v>64</v>
      </c>
      <c r="E5" s="61">
        <f>+'[1]Kennarar 1.12.2022'!P43+'[1]Kennarar 1.12.2022'!S43</f>
        <v>62</v>
      </c>
      <c r="F5" s="60">
        <v>17</v>
      </c>
      <c r="G5" s="62">
        <v>183</v>
      </c>
      <c r="H5" s="63">
        <v>43</v>
      </c>
      <c r="I5" s="64">
        <v>48</v>
      </c>
      <c r="J5" s="60">
        <v>110</v>
      </c>
      <c r="K5" s="55">
        <f>SUM(B5:J5)</f>
        <v>783</v>
      </c>
    </row>
    <row r="6" spans="1:11" x14ac:dyDescent="0.35">
      <c r="A6" s="65" t="s">
        <v>56</v>
      </c>
      <c r="B6" s="66">
        <f t="shared" ref="B6:J6" si="0">SUM(B4:B5)</f>
        <v>337</v>
      </c>
      <c r="C6" s="66">
        <f t="shared" si="0"/>
        <v>126</v>
      </c>
      <c r="D6" s="66">
        <f t="shared" si="0"/>
        <v>158</v>
      </c>
      <c r="E6" s="66">
        <f t="shared" si="0"/>
        <v>176</v>
      </c>
      <c r="F6" s="66">
        <f t="shared" si="0"/>
        <v>25</v>
      </c>
      <c r="G6" s="66">
        <f t="shared" si="0"/>
        <v>502</v>
      </c>
      <c r="H6" s="66">
        <f t="shared" si="0"/>
        <v>51</v>
      </c>
      <c r="I6" s="66">
        <f t="shared" si="0"/>
        <v>210</v>
      </c>
      <c r="J6" s="66">
        <f t="shared" si="0"/>
        <v>255</v>
      </c>
      <c r="K6" s="66">
        <f>SUM(K4:K5)</f>
        <v>1840</v>
      </c>
    </row>
    <row r="7" spans="1:11" x14ac:dyDescent="0.35">
      <c r="A7" s="4"/>
      <c r="B7" s="4"/>
      <c r="C7" s="4"/>
      <c r="D7" s="67"/>
      <c r="E7" s="4"/>
      <c r="F7" s="4"/>
      <c r="G7" s="4"/>
      <c r="H7" s="4"/>
      <c r="I7" s="4"/>
      <c r="J7" s="4"/>
      <c r="K7" s="4"/>
    </row>
    <row r="8" spans="1:11" x14ac:dyDescent="0.35">
      <c r="A8" s="110" t="s">
        <v>70</v>
      </c>
      <c r="B8" s="4"/>
      <c r="C8" s="4"/>
      <c r="D8" s="67"/>
      <c r="E8" s="4"/>
      <c r="F8" s="4"/>
      <c r="G8" s="4"/>
      <c r="H8" s="4"/>
      <c r="I8" s="4"/>
      <c r="J8" s="4"/>
      <c r="K8" s="4"/>
    </row>
    <row r="9" spans="1:11" x14ac:dyDescent="0.35">
      <c r="A9" s="4"/>
      <c r="B9" s="4"/>
      <c r="C9" s="4"/>
      <c r="D9" s="67"/>
      <c r="E9" s="4"/>
      <c r="F9" s="4"/>
      <c r="G9" s="4"/>
      <c r="H9" s="4"/>
      <c r="I9" s="4"/>
      <c r="J9" s="4"/>
      <c r="K9" s="4"/>
    </row>
    <row r="10" spans="1:11" ht="15" thickBot="1" x14ac:dyDescent="0.4">
      <c r="A10" s="68" t="s">
        <v>57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A11" s="69" t="s">
        <v>58</v>
      </c>
      <c r="B11" s="70">
        <f>+D6+C6+B6</f>
        <v>621</v>
      </c>
      <c r="C11" s="71"/>
      <c r="D11" s="4"/>
      <c r="E11" s="67"/>
      <c r="F11" s="4"/>
      <c r="G11" s="4"/>
      <c r="H11" s="4"/>
      <c r="I11" s="4"/>
      <c r="J11" s="4"/>
      <c r="K11" s="4"/>
    </row>
    <row r="12" spans="1:11" x14ac:dyDescent="0.35">
      <c r="A12" s="51" t="s">
        <v>59</v>
      </c>
      <c r="B12" s="72">
        <f>+F6</f>
        <v>25</v>
      </c>
      <c r="C12" s="73"/>
      <c r="D12" s="4"/>
      <c r="E12" s="4"/>
      <c r="F12" s="4"/>
      <c r="G12" s="4"/>
      <c r="H12" s="4"/>
      <c r="I12" s="4"/>
      <c r="J12" s="4"/>
      <c r="K12" s="4"/>
    </row>
    <row r="13" spans="1:11" x14ac:dyDescent="0.35">
      <c r="A13" s="51" t="s">
        <v>60</v>
      </c>
      <c r="B13" s="72">
        <f>+E6</f>
        <v>176</v>
      </c>
      <c r="C13" s="73"/>
      <c r="D13" s="4"/>
      <c r="E13" s="4"/>
      <c r="F13" s="4"/>
      <c r="G13" s="4"/>
      <c r="H13" s="4"/>
      <c r="I13" s="4"/>
      <c r="J13" s="4"/>
      <c r="K13" s="4"/>
    </row>
    <row r="14" spans="1:11" x14ac:dyDescent="0.35">
      <c r="A14" s="51"/>
      <c r="B14" s="74"/>
      <c r="C14" s="73"/>
      <c r="D14" s="4"/>
      <c r="E14" s="4"/>
      <c r="F14" s="4"/>
      <c r="G14" s="4"/>
      <c r="H14" s="4"/>
      <c r="I14" s="4"/>
      <c r="J14" s="4"/>
      <c r="K14" s="4"/>
    </row>
    <row r="15" spans="1:11" x14ac:dyDescent="0.35">
      <c r="A15" s="51" t="s">
        <v>61</v>
      </c>
      <c r="B15" s="74"/>
      <c r="C15" s="75"/>
      <c r="D15" s="4"/>
      <c r="E15" s="4"/>
      <c r="F15" s="4"/>
      <c r="G15" s="4"/>
      <c r="H15" s="4"/>
      <c r="I15" s="4"/>
      <c r="J15" s="4"/>
      <c r="K15" s="4"/>
    </row>
    <row r="16" spans="1:11" x14ac:dyDescent="0.35">
      <c r="A16" s="76" t="s">
        <v>49</v>
      </c>
      <c r="B16" s="77"/>
      <c r="C16" s="78">
        <f>+G6</f>
        <v>502</v>
      </c>
      <c r="D16" s="4"/>
      <c r="E16" s="4"/>
      <c r="F16" s="4"/>
      <c r="G16" s="4"/>
      <c r="H16" s="4"/>
      <c r="I16" s="4"/>
      <c r="J16" s="4"/>
      <c r="K16" s="4"/>
    </row>
    <row r="17" spans="1:11" x14ac:dyDescent="0.35">
      <c r="A17" s="79" t="s">
        <v>50</v>
      </c>
      <c r="B17" s="77"/>
      <c r="C17" s="78">
        <f>+H6</f>
        <v>51</v>
      </c>
      <c r="D17" s="4"/>
      <c r="E17" s="4"/>
      <c r="F17" s="4"/>
      <c r="G17" s="4"/>
      <c r="H17" s="4"/>
      <c r="I17" s="4"/>
      <c r="J17" s="4"/>
      <c r="K17" s="4"/>
    </row>
    <row r="18" spans="1:11" x14ac:dyDescent="0.35">
      <c r="A18" s="79" t="s">
        <v>62</v>
      </c>
      <c r="B18" s="77"/>
      <c r="C18" s="78">
        <f>+I6+J6</f>
        <v>465</v>
      </c>
      <c r="D18" s="67"/>
      <c r="E18" s="4"/>
      <c r="F18" s="4"/>
      <c r="G18" s="4"/>
      <c r="H18" s="4"/>
      <c r="I18" s="4"/>
      <c r="J18" s="4"/>
      <c r="K18" s="4"/>
    </row>
    <row r="19" spans="1:11" ht="15" thickBot="1" x14ac:dyDescent="0.4">
      <c r="A19" s="80" t="s">
        <v>63</v>
      </c>
      <c r="B19" s="81">
        <f>+C18+C17+C16+B13+B12+B11</f>
        <v>1840</v>
      </c>
      <c r="C19" s="82"/>
      <c r="D19" s="4"/>
      <c r="E19" s="4"/>
      <c r="F19" s="4"/>
      <c r="G19" s="4"/>
      <c r="H19" s="4"/>
      <c r="I19" s="4"/>
      <c r="J19" s="4"/>
      <c r="K19" s="4"/>
    </row>
    <row r="20" spans="1:11" ht="15" thickBot="1" x14ac:dyDescent="0.4">
      <c r="A20" s="83"/>
      <c r="B20" s="84"/>
      <c r="C20" s="4"/>
      <c r="D20" s="4"/>
      <c r="E20" s="4"/>
      <c r="F20" s="4"/>
      <c r="G20" s="4"/>
      <c r="H20" s="4"/>
      <c r="I20" s="4"/>
      <c r="J20" s="4"/>
      <c r="K20" s="4"/>
    </row>
    <row r="21" spans="1:11" ht="18.5" x14ac:dyDescent="0.45">
      <c r="A21" s="85" t="s">
        <v>64</v>
      </c>
      <c r="B21" s="86"/>
      <c r="C21" s="86" t="s">
        <v>5</v>
      </c>
      <c r="D21" s="86"/>
      <c r="E21" s="86"/>
      <c r="F21" s="86"/>
      <c r="G21" s="86"/>
      <c r="H21" s="86"/>
      <c r="I21" s="45" t="s">
        <v>44</v>
      </c>
      <c r="J21" s="46" t="s">
        <v>45</v>
      </c>
      <c r="K21" s="47"/>
    </row>
    <row r="22" spans="1:11" x14ac:dyDescent="0.35">
      <c r="A22" s="12"/>
      <c r="B22" s="87" t="s">
        <v>3</v>
      </c>
      <c r="C22" s="87" t="s">
        <v>46</v>
      </c>
      <c r="D22" s="87" t="s">
        <v>1</v>
      </c>
      <c r="E22" s="48" t="s">
        <v>47</v>
      </c>
      <c r="F22" s="48" t="s">
        <v>59</v>
      </c>
      <c r="G22" s="48" t="s">
        <v>49</v>
      </c>
      <c r="H22" s="50" t="s">
        <v>50</v>
      </c>
      <c r="I22" s="51" t="s">
        <v>51</v>
      </c>
      <c r="J22" s="48" t="s">
        <v>71</v>
      </c>
      <c r="K22" s="88" t="s">
        <v>53</v>
      </c>
    </row>
    <row r="23" spans="1:11" x14ac:dyDescent="0.35">
      <c r="A23" s="89" t="s">
        <v>54</v>
      </c>
      <c r="B23" s="90">
        <v>115.07</v>
      </c>
      <c r="C23" s="90">
        <v>72.67</v>
      </c>
      <c r="D23" s="90">
        <v>71.760000000000005</v>
      </c>
      <c r="E23" s="90">
        <v>67.144999999999996</v>
      </c>
      <c r="F23" s="90">
        <v>7.125</v>
      </c>
      <c r="G23" s="90">
        <v>252.1</v>
      </c>
      <c r="H23" s="91">
        <v>7.05</v>
      </c>
      <c r="I23" s="92">
        <v>141.68</v>
      </c>
      <c r="J23" s="54">
        <v>128.63999999999999</v>
      </c>
      <c r="K23" s="93">
        <f>SUM(B23:J23)</f>
        <v>863.2399999999999</v>
      </c>
    </row>
    <row r="24" spans="1:11" x14ac:dyDescent="0.35">
      <c r="A24" s="94" t="s">
        <v>55</v>
      </c>
      <c r="B24" s="95">
        <v>179.12</v>
      </c>
      <c r="C24" s="95">
        <v>40.590000000000003</v>
      </c>
      <c r="D24" s="95">
        <v>43.33</v>
      </c>
      <c r="E24" s="95">
        <v>40.130000000000003</v>
      </c>
      <c r="F24" s="95">
        <v>15.25</v>
      </c>
      <c r="G24" s="95">
        <v>146.83789999999999</v>
      </c>
      <c r="H24" s="96">
        <v>41.09</v>
      </c>
      <c r="I24" s="97">
        <v>40.465000000000003</v>
      </c>
      <c r="J24" s="54">
        <v>103.72</v>
      </c>
      <c r="K24" s="93">
        <f>SUM(B24:J24)</f>
        <v>650.53290000000004</v>
      </c>
    </row>
    <row r="25" spans="1:11" ht="15" thickBot="1" x14ac:dyDescent="0.4">
      <c r="A25" s="98" t="s">
        <v>56</v>
      </c>
      <c r="B25" s="99">
        <f>SUM(B23:B24)</f>
        <v>294.19</v>
      </c>
      <c r="C25" s="99">
        <f t="shared" ref="C25:J25" si="1">SUM(C23:C24)</f>
        <v>113.26</v>
      </c>
      <c r="D25" s="99">
        <f t="shared" si="1"/>
        <v>115.09</v>
      </c>
      <c r="E25" s="99">
        <f t="shared" si="1"/>
        <v>107.27500000000001</v>
      </c>
      <c r="F25" s="99">
        <f t="shared" si="1"/>
        <v>22.375</v>
      </c>
      <c r="G25" s="99">
        <f t="shared" si="1"/>
        <v>398.93790000000001</v>
      </c>
      <c r="H25" s="99">
        <f t="shared" si="1"/>
        <v>48.14</v>
      </c>
      <c r="I25" s="99">
        <f t="shared" si="1"/>
        <v>182.14500000000001</v>
      </c>
      <c r="J25" s="99">
        <f t="shared" si="1"/>
        <v>232.35999999999999</v>
      </c>
      <c r="K25" s="100">
        <f>SUM(K23:K24)</f>
        <v>1513.7728999999999</v>
      </c>
    </row>
    <row r="26" spans="1:11" x14ac:dyDescent="0.3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x14ac:dyDescent="0.35">
      <c r="A27" s="110" t="s">
        <v>70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5" thickBo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8.5" x14ac:dyDescent="0.45">
      <c r="A29" s="85" t="s">
        <v>65</v>
      </c>
      <c r="B29" s="86"/>
      <c r="C29" s="86"/>
      <c r="D29" s="86"/>
      <c r="E29" s="86"/>
      <c r="F29" s="101"/>
      <c r="G29" s="4"/>
      <c r="H29" s="4"/>
      <c r="I29" s="4"/>
      <c r="J29" s="4"/>
      <c r="K29" s="4"/>
    </row>
    <row r="30" spans="1:11" ht="52.5" x14ac:dyDescent="0.35">
      <c r="A30" s="102"/>
      <c r="B30" s="49" t="s">
        <v>48</v>
      </c>
      <c r="C30" s="48" t="s">
        <v>49</v>
      </c>
      <c r="D30" s="48" t="s">
        <v>66</v>
      </c>
      <c r="E30" s="48" t="s">
        <v>52</v>
      </c>
      <c r="F30" s="103" t="s">
        <v>67</v>
      </c>
      <c r="G30" s="4"/>
      <c r="H30" s="4"/>
      <c r="I30" s="4"/>
      <c r="J30" s="4"/>
      <c r="K30" s="4"/>
    </row>
    <row r="31" spans="1:11" x14ac:dyDescent="0.35">
      <c r="A31" s="89" t="s">
        <v>54</v>
      </c>
      <c r="B31" s="54">
        <v>4</v>
      </c>
      <c r="C31" s="54">
        <v>32</v>
      </c>
      <c r="D31" s="54">
        <v>2</v>
      </c>
      <c r="E31" s="54">
        <v>4</v>
      </c>
      <c r="F31" s="104">
        <f>SUM(B31:E31)</f>
        <v>42</v>
      </c>
      <c r="G31" s="4"/>
      <c r="H31" s="4"/>
      <c r="I31" s="4"/>
      <c r="J31" s="4"/>
      <c r="K31" s="68"/>
    </row>
    <row r="32" spans="1:11" x14ac:dyDescent="0.35">
      <c r="A32" s="94" t="s">
        <v>55</v>
      </c>
      <c r="B32" s="60">
        <v>15</v>
      </c>
      <c r="C32" s="60">
        <v>42</v>
      </c>
      <c r="D32" s="60">
        <v>2</v>
      </c>
      <c r="E32" s="60">
        <v>1</v>
      </c>
      <c r="F32" s="104">
        <f>SUM(B32:E32)</f>
        <v>60</v>
      </c>
      <c r="G32" s="4"/>
      <c r="H32" s="4"/>
      <c r="I32" s="4"/>
      <c r="J32" s="4"/>
      <c r="K32" s="68"/>
    </row>
    <row r="33" spans="1:11" ht="15" thickBot="1" x14ac:dyDescent="0.4">
      <c r="A33" s="98" t="s">
        <v>56</v>
      </c>
      <c r="B33" s="105">
        <f>SUM(B31:B32)</f>
        <v>19</v>
      </c>
      <c r="C33" s="105">
        <f>SUM(C31:C32)</f>
        <v>74</v>
      </c>
      <c r="D33" s="105">
        <f>SUM(D31:D32)</f>
        <v>4</v>
      </c>
      <c r="E33" s="105">
        <f>SUM(E31:E32)</f>
        <v>5</v>
      </c>
      <c r="F33" s="106">
        <f>SUM(F31:F32)</f>
        <v>102</v>
      </c>
      <c r="G33" s="68"/>
      <c r="H33" s="68"/>
      <c r="I33" s="68"/>
      <c r="J33" s="68"/>
      <c r="K33" s="68"/>
    </row>
    <row r="34" spans="1:11" x14ac:dyDescent="0.35">
      <c r="A34" s="4"/>
      <c r="B34" s="4" t="s">
        <v>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15" thickBo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8.5" x14ac:dyDescent="0.45">
      <c r="A36" s="85" t="s">
        <v>68</v>
      </c>
      <c r="B36" s="86"/>
      <c r="C36" s="86"/>
      <c r="D36" s="86"/>
      <c r="E36" s="86"/>
      <c r="F36" s="101"/>
      <c r="G36" s="4"/>
      <c r="H36" s="4"/>
      <c r="I36" s="4"/>
      <c r="J36" s="4"/>
      <c r="K36" s="4"/>
    </row>
    <row r="37" spans="1:11" ht="52.5" x14ac:dyDescent="0.35">
      <c r="A37" s="12"/>
      <c r="B37" s="49" t="s">
        <v>48</v>
      </c>
      <c r="C37" s="48" t="s">
        <v>49</v>
      </c>
      <c r="D37" s="48" t="s">
        <v>66</v>
      </c>
      <c r="E37" s="48" t="s">
        <v>52</v>
      </c>
      <c r="F37" s="103" t="s">
        <v>67</v>
      </c>
      <c r="G37" s="4"/>
      <c r="H37" s="4"/>
      <c r="I37" s="4"/>
      <c r="J37" s="4"/>
      <c r="K37" s="4"/>
    </row>
    <row r="38" spans="1:11" x14ac:dyDescent="0.35">
      <c r="A38" s="89" t="s">
        <v>54</v>
      </c>
      <c r="B38" s="90">
        <v>4</v>
      </c>
      <c r="C38" s="90">
        <v>23.02</v>
      </c>
      <c r="D38" s="90">
        <v>2</v>
      </c>
      <c r="E38" s="90">
        <v>3.75</v>
      </c>
      <c r="F38" s="107">
        <f>SUM(B38:E38)</f>
        <v>32.769999999999996</v>
      </c>
      <c r="G38" s="4"/>
      <c r="H38" s="108"/>
      <c r="I38" s="4"/>
      <c r="J38" s="4"/>
      <c r="K38" s="4"/>
    </row>
    <row r="39" spans="1:11" x14ac:dyDescent="0.35">
      <c r="A39" s="94" t="s">
        <v>55</v>
      </c>
      <c r="B39" s="95">
        <v>13.81</v>
      </c>
      <c r="C39" s="95">
        <v>34.25</v>
      </c>
      <c r="D39" s="95">
        <v>2</v>
      </c>
      <c r="E39" s="95">
        <v>1</v>
      </c>
      <c r="F39" s="107">
        <f>SUM(B39:E39)</f>
        <v>51.06</v>
      </c>
      <c r="G39" s="4"/>
      <c r="H39" s="4"/>
      <c r="I39" s="4"/>
      <c r="J39" s="4"/>
      <c r="K39" s="4"/>
    </row>
    <row r="40" spans="1:11" ht="15" thickBot="1" x14ac:dyDescent="0.4">
      <c r="A40" s="109" t="s">
        <v>56</v>
      </c>
      <c r="B40" s="99">
        <f>SUM(B38:B39)</f>
        <v>17.810000000000002</v>
      </c>
      <c r="C40" s="99">
        <f>SUM(C38:C39)</f>
        <v>57.269999999999996</v>
      </c>
      <c r="D40" s="99">
        <f>SUM(D38:D39)</f>
        <v>4</v>
      </c>
      <c r="E40" s="99">
        <f>SUM(E38:E39)</f>
        <v>4.75</v>
      </c>
      <c r="F40" s="100">
        <f>SUM(F38:F39)</f>
        <v>83.83</v>
      </c>
      <c r="G40" s="4"/>
      <c r="H40" s="4"/>
      <c r="I40" s="4"/>
      <c r="J40" s="4"/>
      <c r="K40" s="4"/>
    </row>
    <row r="41" spans="1:1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Kennarar 1.12.2022</vt:lpstr>
      <vt:lpstr>Fjöldi &amp; starfsígildi 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Guðmundsson</dc:creator>
  <cp:lastModifiedBy>Sverrir Guðmundsson - HI</cp:lastModifiedBy>
  <dcterms:created xsi:type="dcterms:W3CDTF">2023-05-31T10:53:27Z</dcterms:created>
  <dcterms:modified xsi:type="dcterms:W3CDTF">2023-05-31T11:30:28Z</dcterms:modified>
</cp:coreProperties>
</file>