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18/Ritvirkni - flokkun/"/>
    </mc:Choice>
  </mc:AlternateContent>
  <xr:revisionPtr revIDLastSave="0" documentId="8_{BFC7AF4B-B058-4522-A037-2889F14F0494}" xr6:coauthVersionLast="45" xr6:coauthVersionMax="45" xr10:uidLastSave="{00000000-0000-0000-0000-000000000000}"/>
  <bookViews>
    <workbookView xWindow="630" yWindow="135" windowWidth="18615" windowHeight="13980" xr2:uid="{B7D58B08-3229-4779-A326-B1148D2C5B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0" i="1" l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B20" i="1"/>
  <c r="S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B18" i="1"/>
  <c r="S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B17" i="1"/>
  <c r="S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B16" i="1"/>
  <c r="S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B15" i="1"/>
  <c r="S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B14" i="1"/>
</calcChain>
</file>

<file path=xl/sharedStrings.xml><?xml version="1.0" encoding="utf-8"?>
<sst xmlns="http://schemas.openxmlformats.org/spreadsheetml/2006/main" count="52" uniqueCount="27">
  <si>
    <t>Fræðasvið</t>
  </si>
  <si>
    <t>Prófritgerðir (A1.1 og A1.2)</t>
  </si>
  <si>
    <t>Bækur - Alþj.legar (A2.1 og A2.2)</t>
  </si>
  <si>
    <t>Aðrar Bækur (A2.3, A2.4 og A2.5)</t>
  </si>
  <si>
    <t>Bókakaflar - alþj. (A3.1 og A3.2)</t>
  </si>
  <si>
    <t>Aðrir bókakaflar (A3.3 og A3.4)</t>
  </si>
  <si>
    <t>Greinar - ISI-top 20% og ERIH-A (A4.1)</t>
  </si>
  <si>
    <t>Greinar - ISI, ERIH-B og Íslensk tímarit í efsta flokki (A4.2)</t>
  </si>
  <si>
    <t>Greinar - Íslensk tímarit í öðrum flokki og ERIH-C  (A4.3)</t>
  </si>
  <si>
    <t>Greinar - í þriðja flokki (A4.4)</t>
  </si>
  <si>
    <t>Ráðst.rit - úrvalsfl. (5.1)</t>
  </si>
  <si>
    <t>Ráðst.rit - önnur (5.2)</t>
  </si>
  <si>
    <t>Fyrirlestrar og veggspjöld (A6)</t>
  </si>
  <si>
    <t>Ritstjórn (A7)</t>
  </si>
  <si>
    <t>Skýrslur ofl. (A8)</t>
  </si>
  <si>
    <t>Námsefnisgerð (A9)</t>
  </si>
  <si>
    <t>Nýsköpun (A10)</t>
  </si>
  <si>
    <t>Styrkir (A.12)</t>
  </si>
  <si>
    <t>Samtals rannsóknastig</t>
  </si>
  <si>
    <t>Félagsvísindasvið</t>
  </si>
  <si>
    <t>Heilbrigðisvísindasvið</t>
  </si>
  <si>
    <t>Hugvísindasvið</t>
  </si>
  <si>
    <t>Menntavísindasvið</t>
  </si>
  <si>
    <t>Verkfræði- og náttúruvísindasvið</t>
  </si>
  <si>
    <t>Samtals Háskóli Íslands:</t>
  </si>
  <si>
    <t>Ritvirkni og flokkun ritverka árið 2017 - Stig</t>
  </si>
  <si>
    <t>Hlutfall flokka af heildarstigum%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</si>
</sst>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5" fillId="0" borderId="1" xfId="2" applyFont="1" applyBorder="1" applyAlignment="1">
      <alignment horizontal="left" indent="1"/>
    </xf>
    <xf numFmtId="3" fontId="5" fillId="0" borderId="2" xfId="2" applyNumberFormat="1" applyFont="1" applyBorder="1"/>
    <xf numFmtId="3" fontId="5" fillId="0" borderId="3" xfId="2" applyNumberFormat="1" applyFont="1" applyBorder="1"/>
    <xf numFmtId="0" fontId="5" fillId="0" borderId="4" xfId="2" applyFont="1" applyBorder="1" applyAlignment="1">
      <alignment horizontal="left" indent="1"/>
    </xf>
    <xf numFmtId="3" fontId="6" fillId="0" borderId="2" xfId="2" applyNumberFormat="1" applyFont="1" applyBorder="1"/>
    <xf numFmtId="3" fontId="6" fillId="0" borderId="3" xfId="2" applyNumberFormat="1" applyFont="1" applyBorder="1"/>
    <xf numFmtId="0" fontId="5" fillId="0" borderId="5" xfId="2" applyFont="1" applyBorder="1" applyAlignment="1">
      <alignment horizontal="left" indent="1"/>
    </xf>
    <xf numFmtId="3" fontId="6" fillId="0" borderId="6" xfId="2" applyNumberFormat="1" applyFont="1" applyBorder="1"/>
    <xf numFmtId="3" fontId="6" fillId="0" borderId="7" xfId="2" applyNumberFormat="1" applyFont="1" applyBorder="1"/>
    <xf numFmtId="0" fontId="5" fillId="3" borderId="4" xfId="2" applyFont="1" applyFill="1" applyBorder="1" applyAlignment="1">
      <alignment horizontal="left" indent="1"/>
    </xf>
    <xf numFmtId="3" fontId="6" fillId="3" borderId="8" xfId="2" applyNumberFormat="1" applyFont="1" applyFill="1" applyBorder="1"/>
    <xf numFmtId="3" fontId="6" fillId="3" borderId="9" xfId="2" applyNumberFormat="1" applyFont="1" applyFill="1" applyBorder="1"/>
    <xf numFmtId="9" fontId="5" fillId="0" borderId="2" xfId="1" applyFont="1" applyBorder="1"/>
    <xf numFmtId="0" fontId="4" fillId="0" borderId="10" xfId="2" applyFont="1" applyFill="1" applyBorder="1"/>
    <xf numFmtId="3" fontId="4" fillId="0" borderId="6" xfId="2" applyNumberFormat="1" applyFont="1" applyFill="1" applyBorder="1"/>
    <xf numFmtId="3" fontId="4" fillId="0" borderId="7" xfId="2" applyNumberFormat="1" applyFont="1" applyFill="1" applyBorder="1"/>
    <xf numFmtId="0" fontId="4" fillId="0" borderId="1" xfId="2" applyFont="1" applyBorder="1" applyAlignment="1">
      <alignment horizontal="center" vertical="center"/>
    </xf>
    <xf numFmtId="3" fontId="4" fillId="0" borderId="8" xfId="2" applyNumberFormat="1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9" fontId="5" fillId="0" borderId="3" xfId="1" applyFont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/>
    <xf numFmtId="9" fontId="8" fillId="0" borderId="6" xfId="1" applyFont="1" applyBorder="1"/>
    <xf numFmtId="9" fontId="8" fillId="0" borderId="7" xfId="1" applyFont="1" applyBorder="1"/>
  </cellXfs>
  <cellStyles count="3">
    <cellStyle name="Normal" xfId="0" builtinId="0"/>
    <cellStyle name="Normal 2" xfId="2" xr:uid="{7B34F9A5-60F9-41CB-9039-16C63A8DF33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B6B9-A10F-4238-A56C-F56B95A632F3}">
  <dimension ref="A1:S20"/>
  <sheetViews>
    <sheetView tabSelected="1" workbookViewId="0">
      <selection activeCell="O11" sqref="O11"/>
    </sheetView>
  </sheetViews>
  <sheetFormatPr defaultRowHeight="15" x14ac:dyDescent="0.25"/>
  <cols>
    <col min="1" max="1" width="28" customWidth="1"/>
    <col min="2" max="5" width="7" customWidth="1"/>
    <col min="8" max="8" width="7" customWidth="1"/>
    <col min="9" max="9" width="7.42578125" customWidth="1"/>
    <col min="11" max="11" width="6.42578125" customWidth="1"/>
    <col min="12" max="12" width="5.85546875" customWidth="1"/>
    <col min="14" max="17" width="6.28515625" customWidth="1"/>
  </cols>
  <sheetData>
    <row r="1" spans="1:19" ht="21.75" thickBot="1" x14ac:dyDescent="0.3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ht="115.5" thickBot="1" x14ac:dyDescent="0.3">
      <c r="A2" s="17" t="s">
        <v>0</v>
      </c>
      <c r="B2" s="18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  <c r="S2" s="20" t="s">
        <v>18</v>
      </c>
    </row>
    <row r="3" spans="1:19" ht="15.75" thickBot="1" x14ac:dyDescent="0.3">
      <c r="A3" s="1" t="s">
        <v>19</v>
      </c>
      <c r="B3" s="2">
        <v>30</v>
      </c>
      <c r="C3" s="2">
        <v>191.25</v>
      </c>
      <c r="D3" s="2">
        <v>160.20833333333331</v>
      </c>
      <c r="E3" s="2">
        <v>525.79166666666674</v>
      </c>
      <c r="F3" s="2">
        <v>208.125</v>
      </c>
      <c r="G3" s="2">
        <v>249.27802078341097</v>
      </c>
      <c r="H3" s="2">
        <v>925.45</v>
      </c>
      <c r="I3" s="2">
        <v>538.5</v>
      </c>
      <c r="J3" s="2">
        <v>31.75</v>
      </c>
      <c r="K3" s="2">
        <v>18.75</v>
      </c>
      <c r="L3" s="2">
        <v>92.625</v>
      </c>
      <c r="M3" s="2">
        <v>972.35</v>
      </c>
      <c r="N3" s="2">
        <v>110.27857142857144</v>
      </c>
      <c r="O3" s="2">
        <v>65.488095238095241</v>
      </c>
      <c r="P3" s="2">
        <v>2</v>
      </c>
      <c r="Q3" s="2">
        <v>0</v>
      </c>
      <c r="R3" s="2">
        <v>55.4</v>
      </c>
      <c r="S3" s="3">
        <v>4177.2446874500774</v>
      </c>
    </row>
    <row r="4" spans="1:19" ht="15.75" thickBot="1" x14ac:dyDescent="0.3">
      <c r="A4" s="4" t="s">
        <v>20</v>
      </c>
      <c r="B4" s="5">
        <v>135</v>
      </c>
      <c r="C4" s="5">
        <v>0</v>
      </c>
      <c r="D4" s="5">
        <v>0</v>
      </c>
      <c r="E4" s="5">
        <v>179</v>
      </c>
      <c r="F4" s="5">
        <v>16</v>
      </c>
      <c r="G4" s="5">
        <v>1457.7919785739743</v>
      </c>
      <c r="H4" s="5">
        <v>1693.369855752667</v>
      </c>
      <c r="I4" s="5">
        <v>242.82092907092908</v>
      </c>
      <c r="J4" s="5">
        <v>30.478571428571428</v>
      </c>
      <c r="K4" s="5">
        <v>26.111111111111111</v>
      </c>
      <c r="L4" s="5">
        <v>1.666666666666667</v>
      </c>
      <c r="M4" s="5">
        <v>1207.2690476190476</v>
      </c>
      <c r="N4" s="5">
        <v>51.2</v>
      </c>
      <c r="O4" s="5">
        <v>23.49078947368421</v>
      </c>
      <c r="P4" s="5">
        <v>0</v>
      </c>
      <c r="Q4" s="5">
        <v>17.5</v>
      </c>
      <c r="R4" s="5">
        <v>165.5</v>
      </c>
      <c r="S4" s="6">
        <v>5247.1989496966526</v>
      </c>
    </row>
    <row r="5" spans="1:19" ht="15.75" thickBot="1" x14ac:dyDescent="0.3">
      <c r="A5" s="4" t="s">
        <v>21</v>
      </c>
      <c r="B5" s="5">
        <v>0</v>
      </c>
      <c r="C5" s="5">
        <v>416.25</v>
      </c>
      <c r="D5" s="5">
        <v>147</v>
      </c>
      <c r="E5" s="5">
        <v>837.5</v>
      </c>
      <c r="F5" s="5">
        <v>209.8</v>
      </c>
      <c r="G5" s="5">
        <v>59.37</v>
      </c>
      <c r="H5" s="5">
        <v>449.25</v>
      </c>
      <c r="I5" s="5">
        <v>371.33333333333331</v>
      </c>
      <c r="J5" s="5">
        <v>24</v>
      </c>
      <c r="K5" s="5">
        <v>14.166666666666668</v>
      </c>
      <c r="L5" s="5">
        <v>35.924999999999997</v>
      </c>
      <c r="M5" s="5">
        <v>775.75</v>
      </c>
      <c r="N5" s="5">
        <v>240.33333333333334</v>
      </c>
      <c r="O5" s="5">
        <v>72.55</v>
      </c>
      <c r="P5" s="5">
        <v>0</v>
      </c>
      <c r="Q5" s="5">
        <v>97.5</v>
      </c>
      <c r="R5" s="5">
        <v>39.5</v>
      </c>
      <c r="S5" s="6">
        <v>3790.2283333333339</v>
      </c>
    </row>
    <row r="6" spans="1:19" ht="15.75" thickBot="1" x14ac:dyDescent="0.3">
      <c r="A6" s="7" t="s">
        <v>22</v>
      </c>
      <c r="B6" s="8">
        <v>90</v>
      </c>
      <c r="C6" s="8">
        <v>70.625</v>
      </c>
      <c r="D6" s="8">
        <v>45.625</v>
      </c>
      <c r="E6" s="8">
        <v>343</v>
      </c>
      <c r="F6" s="8">
        <v>181.5</v>
      </c>
      <c r="G6" s="8">
        <v>12.22222222222222</v>
      </c>
      <c r="H6" s="8">
        <v>315.62012987012986</v>
      </c>
      <c r="I6" s="8">
        <v>452.75</v>
      </c>
      <c r="J6" s="8">
        <v>82.5</v>
      </c>
      <c r="K6" s="8">
        <v>0</v>
      </c>
      <c r="L6" s="8">
        <v>21</v>
      </c>
      <c r="M6" s="8">
        <v>860.01</v>
      </c>
      <c r="N6" s="8">
        <v>99.325000000000003</v>
      </c>
      <c r="O6" s="8">
        <v>23.864019423558897</v>
      </c>
      <c r="P6" s="8">
        <v>0</v>
      </c>
      <c r="Q6" s="8">
        <v>16.5</v>
      </c>
      <c r="R6" s="8">
        <v>26</v>
      </c>
      <c r="S6" s="9">
        <v>2640.5413715159107</v>
      </c>
    </row>
    <row r="7" spans="1:19" ht="15.75" thickBot="1" x14ac:dyDescent="0.3">
      <c r="A7" s="4" t="s">
        <v>23</v>
      </c>
      <c r="B7" s="5">
        <v>15</v>
      </c>
      <c r="C7" s="5">
        <v>28</v>
      </c>
      <c r="D7" s="5">
        <v>0</v>
      </c>
      <c r="E7" s="5">
        <v>149.93722943722943</v>
      </c>
      <c r="F7" s="5">
        <v>26.822580645161292</v>
      </c>
      <c r="G7" s="5">
        <v>1387.4813364703962</v>
      </c>
      <c r="H7" s="5">
        <v>1317.6369974195052</v>
      </c>
      <c r="I7" s="5">
        <v>191.02380952380952</v>
      </c>
      <c r="J7" s="5">
        <v>3</v>
      </c>
      <c r="K7" s="5">
        <v>470.79040404040404</v>
      </c>
      <c r="L7" s="5">
        <v>138.15451215451216</v>
      </c>
      <c r="M7" s="5">
        <v>1065</v>
      </c>
      <c r="N7" s="5">
        <v>25.5</v>
      </c>
      <c r="O7" s="5">
        <v>21.25</v>
      </c>
      <c r="P7" s="5">
        <v>0</v>
      </c>
      <c r="Q7" s="5">
        <v>39.549999999999997</v>
      </c>
      <c r="R7" s="5">
        <v>174</v>
      </c>
      <c r="S7" s="6">
        <v>5053.1468696910169</v>
      </c>
    </row>
    <row r="8" spans="1:19" ht="15.75" thickBot="1" x14ac:dyDescent="0.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</row>
    <row r="9" spans="1:19" ht="15.75" thickBot="1" x14ac:dyDescent="0.3">
      <c r="A9" s="14" t="s">
        <v>24</v>
      </c>
      <c r="B9" s="15">
        <v>270</v>
      </c>
      <c r="C9" s="15">
        <v>706.125</v>
      </c>
      <c r="D9" s="15">
        <v>352.83333333333331</v>
      </c>
      <c r="E9" s="15">
        <v>2035.2288961038962</v>
      </c>
      <c r="F9" s="15">
        <v>642.24758064516129</v>
      </c>
      <c r="G9" s="15">
        <v>3166.1435580500038</v>
      </c>
      <c r="H9" s="15">
        <v>4701.3269830423023</v>
      </c>
      <c r="I9" s="15">
        <v>1796.4280719280719</v>
      </c>
      <c r="J9" s="15">
        <v>171.72857142857143</v>
      </c>
      <c r="K9" s="15">
        <v>529.81818181818187</v>
      </c>
      <c r="L9" s="15">
        <v>289.37117882117883</v>
      </c>
      <c r="M9" s="15">
        <v>4880.3790476190479</v>
      </c>
      <c r="N9" s="15">
        <v>526.63690476190482</v>
      </c>
      <c r="O9" s="15">
        <v>206.64290413533831</v>
      </c>
      <c r="P9" s="15">
        <v>2</v>
      </c>
      <c r="Q9" s="15">
        <v>171.05</v>
      </c>
      <c r="R9" s="15">
        <v>460.4</v>
      </c>
      <c r="S9" s="16">
        <v>20908.360211686992</v>
      </c>
    </row>
    <row r="11" spans="1:19" ht="18.75" x14ac:dyDescent="0.3">
      <c r="A11" s="25" t="s">
        <v>26</v>
      </c>
    </row>
    <row r="12" spans="1:19" ht="15.75" thickBot="1" x14ac:dyDescent="0.3"/>
    <row r="13" spans="1:19" ht="115.5" thickBot="1" x14ac:dyDescent="0.3">
      <c r="A13" s="17" t="s">
        <v>0</v>
      </c>
      <c r="B13" s="18" t="s">
        <v>1</v>
      </c>
      <c r="C13" s="19" t="s">
        <v>2</v>
      </c>
      <c r="D13" s="19" t="s">
        <v>3</v>
      </c>
      <c r="E13" s="19" t="s">
        <v>4</v>
      </c>
      <c r="F13" s="19" t="s">
        <v>5</v>
      </c>
      <c r="G13" s="19" t="s">
        <v>6</v>
      </c>
      <c r="H13" s="19" t="s">
        <v>7</v>
      </c>
      <c r="I13" s="19" t="s">
        <v>8</v>
      </c>
      <c r="J13" s="19" t="s">
        <v>9</v>
      </c>
      <c r="K13" s="19" t="s">
        <v>10</v>
      </c>
      <c r="L13" s="19" t="s">
        <v>11</v>
      </c>
      <c r="M13" s="19" t="s">
        <v>12</v>
      </c>
      <c r="N13" s="19" t="s">
        <v>13</v>
      </c>
      <c r="O13" s="19" t="s">
        <v>14</v>
      </c>
      <c r="P13" s="19" t="s">
        <v>15</v>
      </c>
      <c r="Q13" s="19" t="s">
        <v>16</v>
      </c>
      <c r="R13" s="19" t="s">
        <v>17</v>
      </c>
      <c r="S13" s="20" t="s">
        <v>18</v>
      </c>
    </row>
    <row r="14" spans="1:19" ht="15.75" thickBot="1" x14ac:dyDescent="0.3">
      <c r="A14" s="1" t="s">
        <v>19</v>
      </c>
      <c r="B14" s="13">
        <f>SUM(B3/4177)</f>
        <v>7.182188173330141E-3</v>
      </c>
      <c r="C14" s="13">
        <f t="shared" ref="C14:R14" si="0">SUM(C3/4177)</f>
        <v>4.578644960497965E-2</v>
      </c>
      <c r="D14" s="13">
        <f t="shared" si="0"/>
        <v>3.8354879897853321E-2</v>
      </c>
      <c r="E14" s="13">
        <f t="shared" si="0"/>
        <v>0.12587782299896258</v>
      </c>
      <c r="F14" s="13">
        <f t="shared" si="0"/>
        <v>4.9826430452477852E-2</v>
      </c>
      <c r="G14" s="13">
        <f t="shared" si="0"/>
        <v>5.9678721758058648E-2</v>
      </c>
      <c r="H14" s="13">
        <f t="shared" si="0"/>
        <v>0.22155853483361265</v>
      </c>
      <c r="I14" s="13">
        <f t="shared" si="0"/>
        <v>0.12892027771127604</v>
      </c>
      <c r="J14" s="13">
        <f t="shared" si="0"/>
        <v>7.6011491501077324E-3</v>
      </c>
      <c r="K14" s="13">
        <f t="shared" si="0"/>
        <v>4.4888676083313381E-3</v>
      </c>
      <c r="L14" s="13">
        <f t="shared" si="0"/>
        <v>2.2175005985156811E-2</v>
      </c>
      <c r="M14" s="13">
        <f t="shared" si="0"/>
        <v>0.2327866890112521</v>
      </c>
      <c r="N14" s="13">
        <f t="shared" si="0"/>
        <v>2.6401381716200968E-2</v>
      </c>
      <c r="O14" s="13">
        <f t="shared" si="0"/>
        <v>1.5678260770432186E-2</v>
      </c>
      <c r="P14" s="13">
        <f t="shared" si="0"/>
        <v>4.7881254488867607E-4</v>
      </c>
      <c r="Q14" s="13">
        <f t="shared" si="0"/>
        <v>0</v>
      </c>
      <c r="R14" s="13">
        <f t="shared" si="0"/>
        <v>1.3263107493416327E-2</v>
      </c>
      <c r="S14" s="21">
        <f>SUM(B14:R14)</f>
        <v>1.000058579710337</v>
      </c>
    </row>
    <row r="15" spans="1:19" ht="15.75" thickBot="1" x14ac:dyDescent="0.3">
      <c r="A15" s="4" t="s">
        <v>20</v>
      </c>
      <c r="B15" s="13">
        <f>SUM(B4/5247)</f>
        <v>2.5728987993138937E-2</v>
      </c>
      <c r="C15" s="13">
        <f t="shared" ref="C15:R15" si="1">SUM(C4/5247)</f>
        <v>0</v>
      </c>
      <c r="D15" s="13">
        <f t="shared" si="1"/>
        <v>0</v>
      </c>
      <c r="E15" s="13">
        <f t="shared" si="1"/>
        <v>3.4114732227939773E-2</v>
      </c>
      <c r="F15" s="13">
        <f t="shared" si="1"/>
        <v>3.0493615399275775E-3</v>
      </c>
      <c r="G15" s="13">
        <f t="shared" si="1"/>
        <v>0.27783342454240029</v>
      </c>
      <c r="H15" s="13">
        <f t="shared" si="1"/>
        <v>0.32273105693780579</v>
      </c>
      <c r="I15" s="13">
        <f t="shared" si="1"/>
        <v>4.6278050137398337E-2</v>
      </c>
      <c r="J15" s="13">
        <f t="shared" si="1"/>
        <v>5.8087614691388276E-3</v>
      </c>
      <c r="K15" s="13">
        <f t="shared" si="1"/>
        <v>4.9763886241873658E-3</v>
      </c>
      <c r="L15" s="13">
        <f t="shared" si="1"/>
        <v>3.1764182707578938E-4</v>
      </c>
      <c r="M15" s="13">
        <f t="shared" si="1"/>
        <v>0.23008748763465744</v>
      </c>
      <c r="N15" s="13">
        <f t="shared" si="1"/>
        <v>9.7579569277682493E-3</v>
      </c>
      <c r="O15" s="13">
        <f t="shared" si="1"/>
        <v>4.4769943727242635E-3</v>
      </c>
      <c r="P15" s="13">
        <f t="shared" si="1"/>
        <v>0</v>
      </c>
      <c r="Q15" s="13">
        <f t="shared" si="1"/>
        <v>3.3352391842957881E-3</v>
      </c>
      <c r="R15" s="13">
        <f t="shared" si="1"/>
        <v>3.1541833428625883E-2</v>
      </c>
      <c r="S15" s="21">
        <f>SUM(B15:R15)</f>
        <v>1.0000379168470843</v>
      </c>
    </row>
    <row r="16" spans="1:19" ht="15.75" thickBot="1" x14ac:dyDescent="0.3">
      <c r="A16" s="4" t="s">
        <v>21</v>
      </c>
      <c r="B16" s="13">
        <f>SUM(B5/3790)</f>
        <v>0</v>
      </c>
      <c r="C16" s="13">
        <f t="shared" ref="C16:R16" si="2">SUM(C5/3790)</f>
        <v>0.10982849604221635</v>
      </c>
      <c r="D16" s="13">
        <f t="shared" si="2"/>
        <v>3.8786279683377306E-2</v>
      </c>
      <c r="E16" s="13">
        <f t="shared" si="2"/>
        <v>0.22097625329815304</v>
      </c>
      <c r="F16" s="13">
        <f t="shared" si="2"/>
        <v>5.5356200527704486E-2</v>
      </c>
      <c r="G16" s="13">
        <f t="shared" si="2"/>
        <v>1.5664907651715038E-2</v>
      </c>
      <c r="H16" s="13">
        <f t="shared" si="2"/>
        <v>0.11853562005277045</v>
      </c>
      <c r="I16" s="13">
        <f t="shared" si="2"/>
        <v>9.7977132805628836E-2</v>
      </c>
      <c r="J16" s="13">
        <f t="shared" si="2"/>
        <v>6.3324538258575196E-3</v>
      </c>
      <c r="K16" s="13">
        <f t="shared" si="2"/>
        <v>3.737906772207564E-3</v>
      </c>
      <c r="L16" s="13">
        <f t="shared" si="2"/>
        <v>9.4788918205804748E-3</v>
      </c>
      <c r="M16" s="13">
        <f t="shared" si="2"/>
        <v>0.20468337730870712</v>
      </c>
      <c r="N16" s="13">
        <f t="shared" si="2"/>
        <v>6.341248900615655E-2</v>
      </c>
      <c r="O16" s="13">
        <f t="shared" si="2"/>
        <v>1.9142480211081794E-2</v>
      </c>
      <c r="P16" s="13">
        <f t="shared" si="2"/>
        <v>0</v>
      </c>
      <c r="Q16" s="13">
        <f t="shared" si="2"/>
        <v>2.5725593667546173E-2</v>
      </c>
      <c r="R16" s="13">
        <f t="shared" si="2"/>
        <v>1.0422163588390501E-2</v>
      </c>
      <c r="S16" s="21">
        <f>SUM(B16:R16)</f>
        <v>1.0000602462620931</v>
      </c>
    </row>
    <row r="17" spans="1:19" ht="15.75" thickBot="1" x14ac:dyDescent="0.3">
      <c r="A17" s="7" t="s">
        <v>22</v>
      </c>
      <c r="B17" s="13">
        <f>SUM(B6/2641)</f>
        <v>3.4078000757288902E-2</v>
      </c>
      <c r="C17" s="13">
        <f t="shared" ref="C17:R17" si="3">SUM(C6/2641)</f>
        <v>2.6741764483150323E-2</v>
      </c>
      <c r="D17" s="13">
        <f t="shared" si="3"/>
        <v>1.7275653161681181E-2</v>
      </c>
      <c r="E17" s="13">
        <f t="shared" si="3"/>
        <v>0.1298750473305566</v>
      </c>
      <c r="F17" s="13">
        <f t="shared" si="3"/>
        <v>6.8723968193865961E-2</v>
      </c>
      <c r="G17" s="13">
        <f t="shared" si="3"/>
        <v>4.6278766460515789E-3</v>
      </c>
      <c r="H17" s="13">
        <f t="shared" si="3"/>
        <v>0.11950781138588787</v>
      </c>
      <c r="I17" s="13">
        <f t="shared" si="3"/>
        <v>0.17143127603180613</v>
      </c>
      <c r="J17" s="13">
        <f t="shared" si="3"/>
        <v>3.1238167360848165E-2</v>
      </c>
      <c r="K17" s="13">
        <f t="shared" si="3"/>
        <v>0</v>
      </c>
      <c r="L17" s="13">
        <f t="shared" si="3"/>
        <v>7.9515335100340777E-3</v>
      </c>
      <c r="M17" s="13">
        <f t="shared" si="3"/>
        <v>0.32563801590306701</v>
      </c>
      <c r="N17" s="13">
        <f t="shared" si="3"/>
        <v>3.7608860280196894E-2</v>
      </c>
      <c r="O17" s="13">
        <f t="shared" si="3"/>
        <v>9.0359785776444133E-3</v>
      </c>
      <c r="P17" s="13">
        <f t="shared" si="3"/>
        <v>0</v>
      </c>
      <c r="Q17" s="13">
        <f t="shared" si="3"/>
        <v>6.2476334721696331E-3</v>
      </c>
      <c r="R17" s="13">
        <f t="shared" si="3"/>
        <v>9.8447557743279058E-3</v>
      </c>
      <c r="S17" s="21">
        <f>SUM(B17:R17)</f>
        <v>0.99982634286857675</v>
      </c>
    </row>
    <row r="18" spans="1:19" ht="15.75" thickBot="1" x14ac:dyDescent="0.3">
      <c r="A18" s="4" t="s">
        <v>23</v>
      </c>
      <c r="B18" s="13">
        <f>SUM(B7/5053)</f>
        <v>2.9685335444290519E-3</v>
      </c>
      <c r="C18" s="13">
        <f t="shared" ref="C18:R18" si="4">SUM(C7/5053)</f>
        <v>5.5412626162675638E-3</v>
      </c>
      <c r="D18" s="13">
        <f t="shared" si="4"/>
        <v>0</v>
      </c>
      <c r="E18" s="13">
        <f t="shared" si="4"/>
        <v>2.9672913009544714E-2</v>
      </c>
      <c r="F18" s="13">
        <f t="shared" si="4"/>
        <v>5.308248692887649E-3</v>
      </c>
      <c r="G18" s="13">
        <f t="shared" si="4"/>
        <v>0.27458565930544154</v>
      </c>
      <c r="H18" s="13">
        <f t="shared" si="4"/>
        <v>0.26076330841470519</v>
      </c>
      <c r="I18" s="13">
        <f t="shared" si="4"/>
        <v>3.7804039090403627E-2</v>
      </c>
      <c r="J18" s="13">
        <f t="shared" si="4"/>
        <v>5.9370670888581046E-4</v>
      </c>
      <c r="K18" s="13">
        <f t="shared" si="4"/>
        <v>9.3170473785949739E-2</v>
      </c>
      <c r="L18" s="13">
        <f t="shared" si="4"/>
        <v>2.7341086909660035E-2</v>
      </c>
      <c r="M18" s="13">
        <f t="shared" si="4"/>
        <v>0.21076588165446269</v>
      </c>
      <c r="N18" s="13">
        <f t="shared" si="4"/>
        <v>5.0465070255293881E-3</v>
      </c>
      <c r="O18" s="13">
        <f t="shared" si="4"/>
        <v>4.20542252127449E-3</v>
      </c>
      <c r="P18" s="13">
        <f t="shared" si="4"/>
        <v>0</v>
      </c>
      <c r="Q18" s="13">
        <f t="shared" si="4"/>
        <v>7.8270334454779329E-3</v>
      </c>
      <c r="R18" s="13">
        <f t="shared" si="4"/>
        <v>3.4434989115377006E-2</v>
      </c>
      <c r="S18" s="21">
        <f>SUM(B18:R18)</f>
        <v>1.0000290658402966</v>
      </c>
    </row>
    <row r="19" spans="1:19" ht="15.75" thickBot="1" x14ac:dyDescent="0.3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</row>
    <row r="20" spans="1:19" ht="15.75" thickBot="1" x14ac:dyDescent="0.3">
      <c r="A20" s="14" t="s">
        <v>24</v>
      </c>
      <c r="B20" s="26">
        <f>SUM(B9/20908)</f>
        <v>1.2913717237421083E-2</v>
      </c>
      <c r="C20" s="26">
        <f t="shared" ref="C20:R20" si="5">SUM(C9/20908)</f>
        <v>3.3772957719533196E-2</v>
      </c>
      <c r="D20" s="26">
        <f t="shared" si="5"/>
        <v>1.6875518142975575E-2</v>
      </c>
      <c r="E20" s="26">
        <f t="shared" si="5"/>
        <v>9.7342112880423576E-2</v>
      </c>
      <c r="F20" s="26">
        <f t="shared" si="5"/>
        <v>3.0717791306923727E-2</v>
      </c>
      <c r="G20" s="26">
        <f t="shared" si="5"/>
        <v>0.15143215793237055</v>
      </c>
      <c r="H20" s="26">
        <f t="shared" si="5"/>
        <v>0.22485780481357864</v>
      </c>
      <c r="I20" s="26">
        <f t="shared" si="5"/>
        <v>8.5920607993498752E-2</v>
      </c>
      <c r="J20" s="26">
        <f t="shared" si="5"/>
        <v>8.2135341222771864E-3</v>
      </c>
      <c r="K20" s="26">
        <f t="shared" si="5"/>
        <v>2.5340452545350195E-2</v>
      </c>
      <c r="L20" s="26">
        <f t="shared" si="5"/>
        <v>1.3840213259095983E-2</v>
      </c>
      <c r="M20" s="26">
        <f t="shared" si="5"/>
        <v>0.23342161123106217</v>
      </c>
      <c r="N20" s="26">
        <f t="shared" si="5"/>
        <v>2.5188296573651466E-2</v>
      </c>
      <c r="O20" s="26">
        <f t="shared" si="5"/>
        <v>9.8834371597158171E-3</v>
      </c>
      <c r="P20" s="26">
        <f t="shared" si="5"/>
        <v>9.5657164721637652E-5</v>
      </c>
      <c r="Q20" s="26">
        <f t="shared" si="5"/>
        <v>8.1810790128180599E-3</v>
      </c>
      <c r="R20" s="26">
        <f t="shared" si="5"/>
        <v>2.2020279318920987E-2</v>
      </c>
      <c r="S20" s="27">
        <f>SUM(B20:R20)</f>
        <v>1.0000172284143387</v>
      </c>
    </row>
  </sheetData>
  <mergeCells count="1">
    <mergeCell ref="A1:S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303132504FA74FBB32B94CA891E70F" ma:contentTypeVersion="9" ma:contentTypeDescription="Create a new document." ma:contentTypeScope="" ma:versionID="34b7c1a63f0177b332d71809cffaf642">
  <xsd:schema xmlns:xsd="http://www.w3.org/2001/XMLSchema" xmlns:xs="http://www.w3.org/2001/XMLSchema" xmlns:p="http://schemas.microsoft.com/office/2006/metadata/properties" xmlns:ns3="3b8ad847-78d2-4620-b1f7-35b7eaf80612" xmlns:ns4="38fc99a9-b73b-448d-897a-67d47a67b774" targetNamespace="http://schemas.microsoft.com/office/2006/metadata/properties" ma:root="true" ma:fieldsID="7aedbd47c7de500fbe63dc43f1d37337" ns3:_="" ns4:_="">
    <xsd:import namespace="3b8ad847-78d2-4620-b1f7-35b7eaf80612"/>
    <xsd:import namespace="38fc99a9-b73b-448d-897a-67d47a67b7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ad847-78d2-4620-b1f7-35b7eaf806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fc99a9-b73b-448d-897a-67d47a67b77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D2D93E-62DE-4C69-B169-07256F142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8ad847-78d2-4620-b1f7-35b7eaf80612"/>
    <ds:schemaRef ds:uri="38fc99a9-b73b-448d-897a-67d47a67b7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B112E3-058B-4D17-A1A0-6BE072DF72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86858B-9EAA-4581-87BE-68BCD81FC9C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2</dc:creator>
  <cp:lastModifiedBy>Sverrir Guðmundsson</cp:lastModifiedBy>
  <dcterms:created xsi:type="dcterms:W3CDTF">2019-06-04T12:01:48Z</dcterms:created>
  <dcterms:modified xsi:type="dcterms:W3CDTF">2019-12-23T14:03:26Z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0x01010051303132504FA74FBB32B94CA891E70F</vt:lpwstr>
  </property>
</Properties>
</file>