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verrir\Staðtölur HÍ\Rannsóknastig 2014-17\"/>
    </mc:Choice>
  </mc:AlternateContent>
  <xr:revisionPtr revIDLastSave="0" documentId="8_{FB9995BB-7F1E-45B0-9520-66AC5AFD3911}" xr6:coauthVersionLast="43" xr6:coauthVersionMax="43" xr10:uidLastSave="{00000000-0000-0000-0000-000000000000}"/>
  <bookViews>
    <workbookView xWindow="19260" yWindow="195" windowWidth="19185" windowHeight="14505" xr2:uid="{0053C27C-81B0-49AC-98B9-695965A928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19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6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4" i="1"/>
  <c r="S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13" i="1"/>
</calcChain>
</file>

<file path=xl/sharedStrings.xml><?xml version="1.0" encoding="utf-8"?>
<sst xmlns="http://schemas.openxmlformats.org/spreadsheetml/2006/main" count="51" uniqueCount="26">
  <si>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</si>
  <si>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</si>
  <si>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</si>
  <si>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</si>
  <si>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</si>
  <si>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Aðrir bókakaflar (A3.3 og A3.4)</t>
  </si>
  <si>
    <t>Greinar - ISI-top 20% og ERIH-A (A4.1)</t>
  </si>
  <si>
    <t>Greinar - ISI, ERIH-B og Íslensk tímarit í efsta flokki (A4.2)</t>
  </si>
  <si>
    <t>Greinar - Íslensk tímarit í öðrum flokki og ERIH-C  (A4.3)</t>
  </si>
  <si>
    <t>Greinar - í þriðja flokki (A4.4)</t>
  </si>
  <si>
    <t>Ráðst.rit - úrvalsfl. (5.1)</t>
  </si>
  <si>
    <t>Ráðst.rit - önnur (5.2)</t>
  </si>
  <si>
    <t>Fyrirlestrar og veggspjöld (A6)</t>
  </si>
  <si>
    <t>Ritsjórn (A7)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</si>
  <si>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</si>
  <si>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</si>
  <si>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</si>
  <si>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</si>
  <si>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</si>
  <si>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</si>
  <si>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</si>
  <si>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</si>
  <si>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</si>
  <si>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</si>
  <si>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Ritvirkni og flokkun ritverka árið 2015 - Stig</t>
  </si>
  <si>
    <t>Alls Háskóli Íslands: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</si>
</sst>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3" fontId="7" fillId="0" borderId="3" xfId="2" applyNumberFormat="1" applyFont="1" applyBorder="1"/>
    <xf numFmtId="0" fontId="0" fillId="0" borderId="0" xfId="0" applyFill="1"/>
    <xf numFmtId="0" fontId="7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left" indent="1"/>
    </xf>
    <xf numFmtId="3" fontId="6" fillId="0" borderId="3" xfId="2" applyNumberFormat="1" applyFont="1" applyBorder="1"/>
    <xf numFmtId="3" fontId="5" fillId="0" borderId="3" xfId="2" applyNumberFormat="1" applyFont="1" applyBorder="1"/>
    <xf numFmtId="3" fontId="4" fillId="0" borderId="3" xfId="2" applyNumberFormat="1" applyFont="1" applyBorder="1"/>
    <xf numFmtId="0" fontId="7" fillId="0" borderId="3" xfId="2" applyFont="1" applyFill="1" applyBorder="1"/>
    <xf numFmtId="3" fontId="7" fillId="0" borderId="3" xfId="2" applyNumberFormat="1" applyFont="1" applyFill="1" applyBorder="1"/>
    <xf numFmtId="3" fontId="4" fillId="0" borderId="3" xfId="2" applyNumberFormat="1" applyFont="1" applyFill="1" applyBorder="1"/>
    <xf numFmtId="0" fontId="7" fillId="3" borderId="3" xfId="2" applyFont="1" applyFill="1" applyBorder="1"/>
    <xf numFmtId="3" fontId="7" fillId="3" borderId="3" xfId="2" applyNumberFormat="1" applyFont="1" applyFill="1" applyBorder="1"/>
    <xf numFmtId="0" fontId="8" fillId="3" borderId="3" xfId="0" applyFont="1" applyFill="1" applyBorder="1"/>
    <xf numFmtId="0" fontId="9" fillId="3" borderId="3" xfId="0" applyFont="1" applyFill="1" applyBorder="1"/>
    <xf numFmtId="3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8" fillId="0" borderId="0" xfId="0" applyFont="1"/>
    <xf numFmtId="9" fontId="8" fillId="0" borderId="3" xfId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</cellXfs>
  <cellStyles count="3">
    <cellStyle name="Normal" xfId="0" builtinId="0"/>
    <cellStyle name="Normal 2" xfId="2" xr:uid="{4589FDCD-37D9-4D42-A45E-12414A43D55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D251-127B-4C3E-B486-1E1C1543FB1A}">
  <dimension ref="A1:S19"/>
  <sheetViews>
    <sheetView tabSelected="1" workbookViewId="0">
      <selection sqref="A1:S1"/>
    </sheetView>
  </sheetViews>
  <sheetFormatPr defaultRowHeight="15" x14ac:dyDescent="0.25"/>
  <cols>
    <col min="1" max="1" width="26.28515625" customWidth="1"/>
  </cols>
  <sheetData>
    <row r="1" spans="1:19" ht="21" x14ac:dyDescent="0.2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89.25" x14ac:dyDescent="0.25">
      <c r="A2" s="3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x14ac:dyDescent="0.25">
      <c r="A3" s="4" t="s">
        <v>19</v>
      </c>
      <c r="B3" s="5">
        <v>30</v>
      </c>
      <c r="C3" s="5">
        <v>0</v>
      </c>
      <c r="D3" s="5">
        <v>178.7</v>
      </c>
      <c r="E3" s="5">
        <v>846.125</v>
      </c>
      <c r="F3" s="5">
        <v>186</v>
      </c>
      <c r="G3" s="5">
        <v>224.84650563189584</v>
      </c>
      <c r="H3" s="5">
        <v>709.875</v>
      </c>
      <c r="I3" s="5">
        <v>454.75980392156862</v>
      </c>
      <c r="J3" s="5">
        <v>74.041666666666671</v>
      </c>
      <c r="K3" s="5">
        <v>38.75</v>
      </c>
      <c r="L3" s="5">
        <v>170.15</v>
      </c>
      <c r="M3" s="5">
        <v>1046.4575</v>
      </c>
      <c r="N3" s="5">
        <v>173.72499999999999</v>
      </c>
      <c r="O3" s="5">
        <v>123.61666666666666</v>
      </c>
      <c r="P3" s="5">
        <v>0</v>
      </c>
      <c r="Q3" s="5">
        <v>28</v>
      </c>
      <c r="R3" s="5">
        <v>43</v>
      </c>
      <c r="S3" s="6">
        <v>6940.6713095534651</v>
      </c>
    </row>
    <row r="4" spans="1:19" x14ac:dyDescent="0.25">
      <c r="A4" s="4" t="s">
        <v>20</v>
      </c>
      <c r="B4" s="5">
        <v>30</v>
      </c>
      <c r="C4" s="5">
        <v>50</v>
      </c>
      <c r="D4" s="1">
        <v>0</v>
      </c>
      <c r="E4" s="1">
        <v>69.5</v>
      </c>
      <c r="F4" s="1">
        <v>81.033333333333331</v>
      </c>
      <c r="G4" s="1">
        <v>2051.6806698869855</v>
      </c>
      <c r="H4" s="1">
        <v>1611.4762680302154</v>
      </c>
      <c r="I4" s="1">
        <v>217.140756302521</v>
      </c>
      <c r="J4" s="1">
        <v>23.175000000000001</v>
      </c>
      <c r="K4" s="1">
        <v>7</v>
      </c>
      <c r="L4" s="1">
        <v>11.5</v>
      </c>
      <c r="M4" s="1">
        <v>1313.277380952381</v>
      </c>
      <c r="N4" s="1">
        <v>55.3</v>
      </c>
      <c r="O4" s="1">
        <v>13.954761904761906</v>
      </c>
      <c r="P4" s="1">
        <v>0</v>
      </c>
      <c r="Q4" s="1">
        <v>20</v>
      </c>
      <c r="R4" s="1">
        <v>120.5</v>
      </c>
      <c r="S4" s="7">
        <v>7308.6036466006735</v>
      </c>
    </row>
    <row r="5" spans="1:19" x14ac:dyDescent="0.25">
      <c r="A5" s="4" t="s">
        <v>21</v>
      </c>
      <c r="B5" s="5">
        <v>30</v>
      </c>
      <c r="C5" s="1">
        <v>110</v>
      </c>
      <c r="D5" s="1">
        <v>272.5</v>
      </c>
      <c r="E5" s="1">
        <v>959.75</v>
      </c>
      <c r="F5" s="1">
        <v>368.25</v>
      </c>
      <c r="G5" s="1">
        <v>136</v>
      </c>
      <c r="H5" s="1">
        <v>342.14285714285717</v>
      </c>
      <c r="I5" s="1">
        <v>461</v>
      </c>
      <c r="J5" s="1">
        <v>23</v>
      </c>
      <c r="K5" s="1">
        <v>8</v>
      </c>
      <c r="L5" s="1">
        <v>47.625</v>
      </c>
      <c r="M5" s="1">
        <v>886.06666666666672</v>
      </c>
      <c r="N5" s="1">
        <v>272.07857142857142</v>
      </c>
      <c r="O5" s="1">
        <v>48.85</v>
      </c>
      <c r="P5" s="1">
        <v>0</v>
      </c>
      <c r="Q5" s="1">
        <v>125.125</v>
      </c>
      <c r="R5" s="1">
        <v>57</v>
      </c>
      <c r="S5" s="7">
        <v>7220.0083333333341</v>
      </c>
    </row>
    <row r="6" spans="1:19" x14ac:dyDescent="0.25">
      <c r="A6" s="4" t="s">
        <v>22</v>
      </c>
      <c r="B6" s="5">
        <v>150</v>
      </c>
      <c r="C6" s="1">
        <v>0</v>
      </c>
      <c r="D6" s="1">
        <v>65.75</v>
      </c>
      <c r="E6" s="1">
        <v>183.75</v>
      </c>
      <c r="F6" s="1">
        <v>101.25</v>
      </c>
      <c r="G6" s="1">
        <v>96.222222222222214</v>
      </c>
      <c r="H6" s="1">
        <v>525.39285714285711</v>
      </c>
      <c r="I6" s="1">
        <v>452</v>
      </c>
      <c r="J6" s="1">
        <v>37.125</v>
      </c>
      <c r="K6" s="1">
        <v>20</v>
      </c>
      <c r="L6" s="1">
        <v>42.75</v>
      </c>
      <c r="M6" s="1">
        <v>1103.9633333333334</v>
      </c>
      <c r="N6" s="1">
        <v>74.900000000000006</v>
      </c>
      <c r="O6" s="1">
        <v>20.988095238095237</v>
      </c>
      <c r="P6" s="1">
        <v>12</v>
      </c>
      <c r="Q6" s="1">
        <v>26.464285714285715</v>
      </c>
      <c r="R6" s="1">
        <v>19</v>
      </c>
      <c r="S6" s="7">
        <v>4646.6215079365074</v>
      </c>
    </row>
    <row r="7" spans="1:19" x14ac:dyDescent="0.25">
      <c r="A7" s="4" t="s">
        <v>23</v>
      </c>
      <c r="B7" s="5">
        <v>30</v>
      </c>
      <c r="C7" s="1">
        <v>52.5</v>
      </c>
      <c r="D7" s="1">
        <v>27.222222222222221</v>
      </c>
      <c r="E7" s="1">
        <v>322.44592907092908</v>
      </c>
      <c r="F7" s="1">
        <v>61.678571428571431</v>
      </c>
      <c r="G7" s="1">
        <v>1837.6316674122841</v>
      </c>
      <c r="H7" s="1">
        <v>1381.3980602730603</v>
      </c>
      <c r="I7" s="1">
        <v>195.44493320299773</v>
      </c>
      <c r="J7" s="1">
        <v>35.559090909090912</v>
      </c>
      <c r="K7" s="1">
        <v>381.1904761904762</v>
      </c>
      <c r="L7" s="1">
        <v>63.166666666666664</v>
      </c>
      <c r="M7" s="1">
        <v>911.8418831168832</v>
      </c>
      <c r="N7" s="1">
        <v>66.099999999999994</v>
      </c>
      <c r="O7" s="1">
        <v>26.533838383838383</v>
      </c>
      <c r="P7" s="1">
        <v>2</v>
      </c>
      <c r="Q7" s="1">
        <v>16</v>
      </c>
      <c r="R7" s="1">
        <v>214</v>
      </c>
      <c r="S7" s="7">
        <v>7137.0357830994644</v>
      </c>
    </row>
    <row r="8" spans="1:19" s="2" customFormat="1" x14ac:dyDescent="0.25">
      <c r="A8" s="11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1:19" x14ac:dyDescent="0.25">
      <c r="A9" s="8" t="s">
        <v>25</v>
      </c>
      <c r="B9" s="5">
        <v>270</v>
      </c>
      <c r="C9" s="9">
        <v>212.5</v>
      </c>
      <c r="D9" s="9">
        <v>544</v>
      </c>
      <c r="E9" s="9">
        <v>2381.5709290709292</v>
      </c>
      <c r="F9" s="9">
        <v>798.21190476190475</v>
      </c>
      <c r="G9" s="9">
        <v>4346.3810651533877</v>
      </c>
      <c r="H9" s="9">
        <v>4570.2850425889901</v>
      </c>
      <c r="I9" s="9">
        <v>1780.3454934270874</v>
      </c>
      <c r="J9" s="9">
        <v>192.90075757575758</v>
      </c>
      <c r="K9" s="9">
        <v>454.9404761904762</v>
      </c>
      <c r="L9" s="9">
        <v>335.19166666666666</v>
      </c>
      <c r="M9" s="9">
        <v>5261.6067640692636</v>
      </c>
      <c r="N9" s="9">
        <v>642.1035714285714</v>
      </c>
      <c r="O9" s="9">
        <v>233.94336219336219</v>
      </c>
      <c r="P9" s="9">
        <v>14</v>
      </c>
      <c r="Q9" s="9">
        <v>215.58928571428572</v>
      </c>
      <c r="R9" s="9">
        <v>453.5</v>
      </c>
      <c r="S9" s="10">
        <v>33252.940580523449</v>
      </c>
    </row>
    <row r="12" spans="1:19" s="18" customFormat="1" ht="89.25" x14ac:dyDescent="0.2">
      <c r="A12" s="17" t="s">
        <v>0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7</v>
      </c>
      <c r="I12" s="16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6" t="s">
        <v>13</v>
      </c>
      <c r="O12" s="16" t="s">
        <v>14</v>
      </c>
      <c r="P12" s="16" t="s">
        <v>15</v>
      </c>
      <c r="Q12" s="16" t="s">
        <v>16</v>
      </c>
      <c r="R12" s="16" t="s">
        <v>17</v>
      </c>
      <c r="S12" s="16" t="s">
        <v>18</v>
      </c>
    </row>
    <row r="13" spans="1:19" s="18" customFormat="1" ht="12.75" x14ac:dyDescent="0.2">
      <c r="A13" s="4" t="s">
        <v>19</v>
      </c>
      <c r="B13" s="19">
        <f>SUM(B3/6941)</f>
        <v>4.322143783316525E-3</v>
      </c>
      <c r="C13" s="19">
        <f t="shared" ref="C13:R13" si="0">SUM(C3/6941)</f>
        <v>0</v>
      </c>
      <c r="D13" s="19">
        <f t="shared" si="0"/>
        <v>2.57455698026221E-2</v>
      </c>
      <c r="E13" s="19">
        <f t="shared" si="0"/>
        <v>0.12190246362195649</v>
      </c>
      <c r="F13" s="19">
        <f t="shared" si="0"/>
        <v>2.6797291456562455E-2</v>
      </c>
      <c r="G13" s="19">
        <f t="shared" si="0"/>
        <v>3.2393964217244754E-2</v>
      </c>
      <c r="H13" s="19">
        <f t="shared" si="0"/>
        <v>0.10227272727272728</v>
      </c>
      <c r="I13" s="19">
        <f t="shared" si="0"/>
        <v>6.5517908647394985E-2</v>
      </c>
      <c r="J13" s="19">
        <f t="shared" si="0"/>
        <v>1.0667290976324257E-2</v>
      </c>
      <c r="K13" s="19">
        <f t="shared" si="0"/>
        <v>5.5827690534505118E-3</v>
      </c>
      <c r="L13" s="19">
        <f t="shared" si="0"/>
        <v>2.4513758824376893E-2</v>
      </c>
      <c r="M13" s="19">
        <f t="shared" si="0"/>
        <v>0.15076465927099841</v>
      </c>
      <c r="N13" s="19">
        <f t="shared" si="0"/>
        <v>2.5028814291888777E-2</v>
      </c>
      <c r="O13" s="19">
        <f t="shared" si="0"/>
        <v>1.7809633578254814E-2</v>
      </c>
      <c r="P13" s="19">
        <f t="shared" si="0"/>
        <v>0</v>
      </c>
      <c r="Q13" s="19">
        <f t="shared" si="0"/>
        <v>4.0340008644287563E-3</v>
      </c>
      <c r="R13" s="19">
        <f t="shared" si="0"/>
        <v>6.1950727560870188E-3</v>
      </c>
      <c r="S13" s="19">
        <f>SUM(S3/6941)</f>
        <v>0.99995264508766246</v>
      </c>
    </row>
    <row r="14" spans="1:19" s="18" customFormat="1" ht="12.75" x14ac:dyDescent="0.2">
      <c r="A14" s="4" t="s">
        <v>20</v>
      </c>
      <c r="B14" s="19">
        <f>SUM(B4/7309)</f>
        <v>4.1045286632918317E-3</v>
      </c>
      <c r="C14" s="19">
        <f t="shared" ref="C14:S14" si="1">SUM(C4/7309)</f>
        <v>6.840881105486387E-3</v>
      </c>
      <c r="D14" s="19">
        <f t="shared" si="1"/>
        <v>0</v>
      </c>
      <c r="E14" s="19">
        <f t="shared" si="1"/>
        <v>9.5088247366260769E-3</v>
      </c>
      <c r="F14" s="19">
        <f t="shared" si="1"/>
        <v>1.1086787978291603E-2</v>
      </c>
      <c r="G14" s="19">
        <f t="shared" si="1"/>
        <v>0.28070607058243063</v>
      </c>
      <c r="H14" s="19">
        <f t="shared" si="1"/>
        <v>0.22047835107815233</v>
      </c>
      <c r="I14" s="19">
        <f t="shared" si="1"/>
        <v>2.9708681940418799E-2</v>
      </c>
      <c r="J14" s="19">
        <f t="shared" si="1"/>
        <v>3.1707483923929403E-3</v>
      </c>
      <c r="K14" s="19">
        <f t="shared" si="1"/>
        <v>9.5772335476809408E-4</v>
      </c>
      <c r="L14" s="19">
        <f t="shared" si="1"/>
        <v>1.5734026542618689E-3</v>
      </c>
      <c r="M14" s="19">
        <f t="shared" si="1"/>
        <v>0.17967948843239581</v>
      </c>
      <c r="N14" s="19">
        <f t="shared" si="1"/>
        <v>7.5660145026679431E-3</v>
      </c>
      <c r="O14" s="19">
        <f t="shared" si="1"/>
        <v>1.9092573409169389E-3</v>
      </c>
      <c r="P14" s="19">
        <f t="shared" si="1"/>
        <v>0</v>
      </c>
      <c r="Q14" s="19">
        <f t="shared" si="1"/>
        <v>2.7363524421945545E-3</v>
      </c>
      <c r="R14" s="19">
        <f t="shared" si="1"/>
        <v>1.6486523464222191E-2</v>
      </c>
      <c r="S14" s="19">
        <f t="shared" si="1"/>
        <v>0.99994577187038902</v>
      </c>
    </row>
    <row r="15" spans="1:19" s="18" customFormat="1" ht="12.75" x14ac:dyDescent="0.2">
      <c r="A15" s="4" t="s">
        <v>21</v>
      </c>
      <c r="B15" s="19">
        <f>SUM(B5/7220)</f>
        <v>4.1551246537396124E-3</v>
      </c>
      <c r="C15" s="19">
        <f t="shared" ref="C15:S15" si="2">SUM(C5/7220)</f>
        <v>1.5235457063711912E-2</v>
      </c>
      <c r="D15" s="19">
        <f t="shared" si="2"/>
        <v>3.7742382271468145E-2</v>
      </c>
      <c r="E15" s="19">
        <f t="shared" si="2"/>
        <v>0.13292936288088641</v>
      </c>
      <c r="F15" s="19">
        <f t="shared" si="2"/>
        <v>5.1004155124653741E-2</v>
      </c>
      <c r="G15" s="19">
        <f t="shared" si="2"/>
        <v>1.8836565096952907E-2</v>
      </c>
      <c r="H15" s="19">
        <f t="shared" si="2"/>
        <v>4.7388207360506536E-2</v>
      </c>
      <c r="I15" s="19">
        <f t="shared" si="2"/>
        <v>6.3850415512465369E-2</v>
      </c>
      <c r="J15" s="19">
        <f t="shared" si="2"/>
        <v>3.1855955678670362E-3</v>
      </c>
      <c r="K15" s="19">
        <f t="shared" si="2"/>
        <v>1.10803324099723E-3</v>
      </c>
      <c r="L15" s="19">
        <f t="shared" si="2"/>
        <v>6.596260387811634E-3</v>
      </c>
      <c r="M15" s="19">
        <f t="shared" si="2"/>
        <v>0.12272391505078487</v>
      </c>
      <c r="N15" s="19">
        <f t="shared" si="2"/>
        <v>3.7684012663237038E-2</v>
      </c>
      <c r="O15" s="19">
        <f t="shared" si="2"/>
        <v>6.7659279778393353E-3</v>
      </c>
      <c r="P15" s="19">
        <f t="shared" si="2"/>
        <v>0</v>
      </c>
      <c r="Q15" s="19">
        <f t="shared" si="2"/>
        <v>1.73303324099723E-2</v>
      </c>
      <c r="R15" s="19">
        <f t="shared" si="2"/>
        <v>7.8947368421052634E-3</v>
      </c>
      <c r="S15" s="19">
        <f t="shared" si="2"/>
        <v>1.0000011542012928</v>
      </c>
    </row>
    <row r="16" spans="1:19" s="18" customFormat="1" ht="12.75" x14ac:dyDescent="0.2">
      <c r="A16" s="4" t="s">
        <v>22</v>
      </c>
      <c r="B16" s="19">
        <f>SUM(B6/4647)</f>
        <v>3.2278889606197549E-2</v>
      </c>
      <c r="C16" s="19">
        <f t="shared" ref="C16:S16" si="3">SUM(C6/4647)</f>
        <v>0</v>
      </c>
      <c r="D16" s="19">
        <f t="shared" si="3"/>
        <v>1.4148913277383258E-2</v>
      </c>
      <c r="E16" s="19">
        <f t="shared" si="3"/>
        <v>3.9541639767591993E-2</v>
      </c>
      <c r="F16" s="19">
        <f t="shared" si="3"/>
        <v>2.1788250484183345E-2</v>
      </c>
      <c r="G16" s="19">
        <f t="shared" si="3"/>
        <v>2.0706309925160794E-2</v>
      </c>
      <c r="H16" s="19">
        <f t="shared" si="3"/>
        <v>0.11306065357066002</v>
      </c>
      <c r="I16" s="19">
        <f t="shared" si="3"/>
        <v>9.7267054013341944E-2</v>
      </c>
      <c r="J16" s="19">
        <f t="shared" si="3"/>
        <v>7.9890251775338924E-3</v>
      </c>
      <c r="K16" s="19">
        <f t="shared" si="3"/>
        <v>4.303851947493006E-3</v>
      </c>
      <c r="L16" s="19">
        <f t="shared" si="3"/>
        <v>9.1994835377663016E-3</v>
      </c>
      <c r="M16" s="19">
        <f t="shared" si="3"/>
        <v>0.23756473710637688</v>
      </c>
      <c r="N16" s="19">
        <f t="shared" si="3"/>
        <v>1.6117925543361309E-2</v>
      </c>
      <c r="O16" s="19">
        <f t="shared" si="3"/>
        <v>4.5164827282322441E-3</v>
      </c>
      <c r="P16" s="19">
        <f t="shared" si="3"/>
        <v>2.5823111684958036E-3</v>
      </c>
      <c r="Q16" s="19">
        <f t="shared" si="3"/>
        <v>5.6949183805219961E-3</v>
      </c>
      <c r="R16" s="19">
        <f t="shared" si="3"/>
        <v>4.0886593501183559E-3</v>
      </c>
      <c r="S16" s="19">
        <f t="shared" si="3"/>
        <v>0.99991855130977136</v>
      </c>
    </row>
    <row r="17" spans="1:19" s="18" customFormat="1" ht="12.75" x14ac:dyDescent="0.2">
      <c r="A17" s="4" t="s">
        <v>23</v>
      </c>
      <c r="B17" s="19">
        <f>SUM(B7/7137)</f>
        <v>4.2034468263976461E-3</v>
      </c>
      <c r="C17" s="19">
        <f t="shared" ref="C17:S17" si="4">SUM(C7/7137)</f>
        <v>7.356031946195881E-3</v>
      </c>
      <c r="D17" s="19">
        <f t="shared" si="4"/>
        <v>3.8142387869163825E-3</v>
      </c>
      <c r="E17" s="19">
        <f t="shared" si="4"/>
        <v>4.5179477241267911E-2</v>
      </c>
      <c r="F17" s="19">
        <f t="shared" si="4"/>
        <v>8.6420865109389702E-3</v>
      </c>
      <c r="G17" s="19">
        <f t="shared" si="4"/>
        <v>0.25747956668239935</v>
      </c>
      <c r="H17" s="19">
        <f t="shared" si="4"/>
        <v>0.19355444308155531</v>
      </c>
      <c r="I17" s="19">
        <f t="shared" si="4"/>
        <v>2.7384746140254691E-2</v>
      </c>
      <c r="J17" s="19">
        <f t="shared" si="4"/>
        <v>4.9823582610467858E-3</v>
      </c>
      <c r="K17" s="19">
        <f t="shared" si="4"/>
        <v>5.3410463246528823E-2</v>
      </c>
      <c r="L17" s="19">
        <f t="shared" si="4"/>
        <v>8.8505908178039324E-3</v>
      </c>
      <c r="M17" s="19">
        <f t="shared" si="4"/>
        <v>0.12776262899213719</v>
      </c>
      <c r="N17" s="19">
        <f t="shared" si="4"/>
        <v>9.2615945074961455E-3</v>
      </c>
      <c r="O17" s="19">
        <f t="shared" si="4"/>
        <v>3.7177859582231167E-3</v>
      </c>
      <c r="P17" s="19">
        <f t="shared" si="4"/>
        <v>2.8022978842650974E-4</v>
      </c>
      <c r="Q17" s="19">
        <f t="shared" si="4"/>
        <v>2.2418383074120779E-3</v>
      </c>
      <c r="R17" s="19">
        <f t="shared" si="4"/>
        <v>2.9984587361636544E-2</v>
      </c>
      <c r="S17" s="19">
        <f t="shared" si="4"/>
        <v>1.0000050137451961</v>
      </c>
    </row>
    <row r="18" spans="1:19" s="18" customFormat="1" ht="12.75" x14ac:dyDescent="0.2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8" customFormat="1" ht="12.75" x14ac:dyDescent="0.2">
      <c r="A19" s="8" t="s">
        <v>25</v>
      </c>
      <c r="B19" s="19">
        <f>SUM(B9/33253)</f>
        <v>8.119568159263825E-3</v>
      </c>
      <c r="C19" s="19">
        <f t="shared" ref="C19:S19" si="5">SUM(C9/33253)</f>
        <v>6.3904008660872706E-3</v>
      </c>
      <c r="D19" s="19">
        <f t="shared" si="5"/>
        <v>1.6359426217183413E-2</v>
      </c>
      <c r="E19" s="19">
        <f t="shared" si="5"/>
        <v>7.1619731424861791E-2</v>
      </c>
      <c r="F19" s="19">
        <f t="shared" si="5"/>
        <v>2.4004207282407746E-2</v>
      </c>
      <c r="G19" s="19">
        <f t="shared" si="5"/>
        <v>0.13070643446165423</v>
      </c>
      <c r="H19" s="19">
        <f t="shared" si="5"/>
        <v>0.13743978115024177</v>
      </c>
      <c r="I19" s="19">
        <f t="shared" si="5"/>
        <v>5.3539394744146013E-2</v>
      </c>
      <c r="J19" s="19">
        <f t="shared" si="5"/>
        <v>5.8010031448518205E-3</v>
      </c>
      <c r="K19" s="19">
        <f t="shared" si="5"/>
        <v>1.3681185943838938E-2</v>
      </c>
      <c r="L19" s="19">
        <f t="shared" si="5"/>
        <v>1.0080042903397188E-2</v>
      </c>
      <c r="M19" s="19">
        <f t="shared" si="5"/>
        <v>0.15822953610408877</v>
      </c>
      <c r="N19" s="19">
        <f t="shared" si="5"/>
        <v>1.9309643383411162E-2</v>
      </c>
      <c r="O19" s="19">
        <f t="shared" si="5"/>
        <v>7.0352558323568456E-3</v>
      </c>
      <c r="P19" s="19">
        <f t="shared" si="5"/>
        <v>4.2101464529516132E-4</v>
      </c>
      <c r="Q19" s="19">
        <f t="shared" si="5"/>
        <v>6.4833033324597994E-3</v>
      </c>
      <c r="R19" s="19">
        <f t="shared" si="5"/>
        <v>1.3637867260096833E-2</v>
      </c>
      <c r="S19" s="19">
        <f t="shared" si="5"/>
        <v>0.99999821310929693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2</cp:lastModifiedBy>
  <dcterms:created xsi:type="dcterms:W3CDTF">2019-06-03T16:01:35Z</dcterms:created>
  <dcterms:modified xsi:type="dcterms:W3CDTF">2019-06-04T11:24:24Z</dcterms:modified>
</cp:coreProperties>
</file>